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ghanwalker/Dropbox/My Mac (Meghan’s MacBook Pro (2))/Desktop/"/>
    </mc:Choice>
  </mc:AlternateContent>
  <xr:revisionPtr revIDLastSave="0" documentId="13_ncr:1_{55C581AF-312F-7947-A647-0C577C2734C4}" xr6:coauthVersionLast="47" xr6:coauthVersionMax="47" xr10:uidLastSave="{00000000-0000-0000-0000-000000000000}"/>
  <bookViews>
    <workbookView xWindow="32560" yWindow="1380" windowWidth="27740" windowHeight="16180" tabRatio="500" activeTab="3" xr2:uid="{00000000-000D-0000-FFFF-FFFF00000000}"/>
  </bookViews>
  <sheets>
    <sheet name="Summary" sheetId="31" r:id="rId1"/>
    <sheet name="Monthly Net Income Calculation" sheetId="33" r:id="rId2"/>
    <sheet name="Cost of Acq" sheetId="34" r:id="rId3"/>
    <sheet name="Tracking" sheetId="35" r:id="rId4"/>
  </sheets>
  <definedNames>
    <definedName name="Avg.Apt.Cost">#REF!</definedName>
    <definedName name="Booking__BA_per_quarter">#REF!</definedName>
    <definedName name="Featured_Practitioner">#REF!</definedName>
    <definedName name="Online_Commission">#REF!</definedName>
    <definedName name="Pracitioner_Event_Promotion">#REF!</definedName>
    <definedName name="Practice_Management_Too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33" l="1"/>
  <c r="E23" i="33"/>
  <c r="F23" i="33"/>
  <c r="G23" i="33"/>
  <c r="H23" i="33"/>
  <c r="I23" i="33"/>
  <c r="J23" i="33"/>
  <c r="K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Y23" i="33"/>
  <c r="Z23" i="33"/>
  <c r="AA23" i="33"/>
  <c r="AB23" i="33"/>
  <c r="AC23" i="33"/>
  <c r="AD23" i="33"/>
  <c r="AE23" i="33"/>
  <c r="AF23" i="33"/>
  <c r="AG23" i="33"/>
  <c r="AH23" i="33"/>
  <c r="AI23" i="33"/>
  <c r="AJ23" i="33"/>
  <c r="AK23" i="33"/>
  <c r="AL23" i="33"/>
  <c r="AM23" i="33"/>
  <c r="AN23" i="33"/>
  <c r="AO23" i="33"/>
  <c r="AP23" i="33"/>
  <c r="AQ23" i="33"/>
  <c r="AR23" i="33"/>
  <c r="AS23" i="33"/>
  <c r="AT23" i="33"/>
  <c r="AU23" i="33"/>
  <c r="AV23" i="33"/>
  <c r="AW23" i="33"/>
  <c r="AX23" i="33"/>
  <c r="AY23" i="33"/>
  <c r="AZ23" i="33"/>
  <c r="BA23" i="33"/>
  <c r="BB23" i="33"/>
  <c r="C23" i="33"/>
  <c r="D46" i="33"/>
  <c r="E46" i="33"/>
  <c r="F46" i="33"/>
  <c r="G46" i="33"/>
  <c r="H46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AG46" i="33"/>
  <c r="AH46" i="33"/>
  <c r="AI46" i="33"/>
  <c r="AJ46" i="33"/>
  <c r="AK46" i="33"/>
  <c r="AL46" i="33"/>
  <c r="AM46" i="33"/>
  <c r="AN46" i="33"/>
  <c r="AO46" i="33"/>
  <c r="AP46" i="33"/>
  <c r="AQ46" i="33"/>
  <c r="AR46" i="33"/>
  <c r="AS46" i="33"/>
  <c r="AT46" i="33"/>
  <c r="AU46" i="33"/>
  <c r="AV46" i="33"/>
  <c r="AW46" i="33"/>
  <c r="AX46" i="33"/>
  <c r="AY46" i="33"/>
  <c r="AZ46" i="33"/>
  <c r="BA46" i="33"/>
  <c r="BB46" i="33"/>
  <c r="D45" i="33"/>
  <c r="E45" i="33"/>
  <c r="F45" i="33"/>
  <c r="G45" i="33"/>
  <c r="H45" i="33"/>
  <c r="I45" i="33"/>
  <c r="J45" i="33"/>
  <c r="K45" i="33"/>
  <c r="L45" i="33"/>
  <c r="M45" i="33"/>
  <c r="N45" i="33"/>
  <c r="O45" i="33"/>
  <c r="P45" i="33"/>
  <c r="Q45" i="33"/>
  <c r="R45" i="33"/>
  <c r="S45" i="33"/>
  <c r="T45" i="33"/>
  <c r="U45" i="33"/>
  <c r="V45" i="33"/>
  <c r="W45" i="33"/>
  <c r="X45" i="33"/>
  <c r="Y45" i="33"/>
  <c r="Z45" i="33"/>
  <c r="AA45" i="33"/>
  <c r="AB45" i="33"/>
  <c r="AC45" i="33"/>
  <c r="AD45" i="33"/>
  <c r="AE45" i="33"/>
  <c r="AF45" i="33"/>
  <c r="AG45" i="33"/>
  <c r="AH45" i="33"/>
  <c r="AI45" i="33"/>
  <c r="AJ45" i="33"/>
  <c r="AK45" i="33"/>
  <c r="AL45" i="33"/>
  <c r="AM45" i="33"/>
  <c r="AN45" i="33"/>
  <c r="AO45" i="33"/>
  <c r="AP45" i="33"/>
  <c r="AQ45" i="33"/>
  <c r="AR45" i="33"/>
  <c r="AS45" i="33"/>
  <c r="AT45" i="33"/>
  <c r="AU45" i="33"/>
  <c r="AV45" i="33"/>
  <c r="AW45" i="33"/>
  <c r="AX45" i="33"/>
  <c r="AY45" i="33"/>
  <c r="AZ45" i="33"/>
  <c r="BA45" i="33"/>
  <c r="BB45" i="33"/>
  <c r="C46" i="33"/>
  <c r="C45" i="33"/>
  <c r="D18" i="33"/>
  <c r="E18" i="33"/>
  <c r="F18" i="33"/>
  <c r="G18" i="33"/>
  <c r="H18" i="33"/>
  <c r="I18" i="33"/>
  <c r="J18" i="33"/>
  <c r="K18" i="33"/>
  <c r="L18" i="33"/>
  <c r="M18" i="33"/>
  <c r="N18" i="33"/>
  <c r="O18" i="33"/>
  <c r="P18" i="33"/>
  <c r="Q18" i="33"/>
  <c r="R18" i="33"/>
  <c r="S18" i="33"/>
  <c r="T18" i="33"/>
  <c r="U18" i="33"/>
  <c r="V18" i="33"/>
  <c r="W18" i="33"/>
  <c r="X18" i="33"/>
  <c r="Y18" i="33"/>
  <c r="Z18" i="33"/>
  <c r="AA18" i="33"/>
  <c r="AB18" i="33"/>
  <c r="AC18" i="33"/>
  <c r="AD18" i="33"/>
  <c r="AE18" i="33"/>
  <c r="AF18" i="33"/>
  <c r="AG18" i="33"/>
  <c r="AH18" i="33"/>
  <c r="AI18" i="33"/>
  <c r="AJ18" i="33"/>
  <c r="AK18" i="33"/>
  <c r="AL18" i="33"/>
  <c r="AM18" i="33"/>
  <c r="AN18" i="33"/>
  <c r="AO18" i="33"/>
  <c r="AP18" i="33"/>
  <c r="AQ18" i="33"/>
  <c r="AR18" i="33"/>
  <c r="AS18" i="33"/>
  <c r="AT18" i="33"/>
  <c r="AU18" i="33"/>
  <c r="AV18" i="33"/>
  <c r="AW18" i="33"/>
  <c r="AX18" i="33"/>
  <c r="AY18" i="33"/>
  <c r="AZ18" i="33"/>
  <c r="BA18" i="33"/>
  <c r="BB18" i="33"/>
  <c r="C18" i="33"/>
  <c r="D44" i="33"/>
  <c r="E44" i="33"/>
  <c r="F44" i="33"/>
  <c r="G44" i="33"/>
  <c r="H44" i="33"/>
  <c r="I44" i="33"/>
  <c r="J44" i="33"/>
  <c r="K44" i="33"/>
  <c r="L44" i="33"/>
  <c r="M44" i="33"/>
  <c r="N44" i="33"/>
  <c r="N47" i="33" s="1"/>
  <c r="O44" i="33"/>
  <c r="P44" i="33"/>
  <c r="Q44" i="33"/>
  <c r="R44" i="33"/>
  <c r="S44" i="33"/>
  <c r="T44" i="33"/>
  <c r="U44" i="33"/>
  <c r="V44" i="33"/>
  <c r="V47" i="33" s="1"/>
  <c r="W44" i="33"/>
  <c r="X44" i="33"/>
  <c r="Y44" i="33"/>
  <c r="Z44" i="33"/>
  <c r="AA44" i="33"/>
  <c r="AB44" i="33"/>
  <c r="AC44" i="33"/>
  <c r="AD44" i="33"/>
  <c r="AD47" i="33" s="1"/>
  <c r="AE44" i="33"/>
  <c r="AF44" i="33"/>
  <c r="AG44" i="33"/>
  <c r="AH44" i="33"/>
  <c r="AI44" i="33"/>
  <c r="AJ44" i="33"/>
  <c r="AK44" i="33"/>
  <c r="AL44" i="33"/>
  <c r="AL47" i="33" s="1"/>
  <c r="AM44" i="33"/>
  <c r="AN44" i="33"/>
  <c r="AO44" i="33"/>
  <c r="AP44" i="33"/>
  <c r="AQ44" i="33"/>
  <c r="AR44" i="33"/>
  <c r="AS44" i="33"/>
  <c r="AT44" i="33"/>
  <c r="AT47" i="33" s="1"/>
  <c r="AU44" i="33"/>
  <c r="AV44" i="33"/>
  <c r="AW44" i="33"/>
  <c r="AX44" i="33"/>
  <c r="AY44" i="33"/>
  <c r="AZ44" i="33"/>
  <c r="BA44" i="33"/>
  <c r="BB44" i="33"/>
  <c r="BB47" i="33" s="1"/>
  <c r="C44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AS25" i="33"/>
  <c r="AT25" i="33"/>
  <c r="AU25" i="33"/>
  <c r="AV25" i="33"/>
  <c r="AW25" i="33"/>
  <c r="AX25" i="33"/>
  <c r="AY25" i="33"/>
  <c r="AZ25" i="33"/>
  <c r="BA25" i="33"/>
  <c r="BB25" i="33"/>
  <c r="C25" i="33"/>
  <c r="K21" i="34"/>
  <c r="L14" i="34"/>
  <c r="L13" i="34"/>
  <c r="L12" i="34"/>
  <c r="F14" i="34"/>
  <c r="F13" i="34"/>
  <c r="F12" i="34"/>
  <c r="E33" i="34"/>
  <c r="E21" i="34"/>
  <c r="E5" i="34"/>
  <c r="C28" i="33"/>
  <c r="D28" i="33" s="1"/>
  <c r="E28" i="33" s="1"/>
  <c r="F28" i="33" s="1"/>
  <c r="G28" i="33" s="1"/>
  <c r="H28" i="33" s="1"/>
  <c r="I28" i="33" s="1"/>
  <c r="J28" i="33" s="1"/>
  <c r="K28" i="33" s="1"/>
  <c r="L28" i="33" s="1"/>
  <c r="M28" i="33" s="1"/>
  <c r="N28" i="33" s="1"/>
  <c r="O28" i="33" s="1"/>
  <c r="P28" i="33" s="1"/>
  <c r="Q28" i="33" s="1"/>
  <c r="R28" i="33" s="1"/>
  <c r="S28" i="33" s="1"/>
  <c r="T28" i="33" s="1"/>
  <c r="U28" i="33" s="1"/>
  <c r="V28" i="33" s="1"/>
  <c r="W28" i="33" s="1"/>
  <c r="X28" i="33" s="1"/>
  <c r="Y28" i="33" s="1"/>
  <c r="Z28" i="33" s="1"/>
  <c r="AA28" i="33" s="1"/>
  <c r="AB28" i="33" s="1"/>
  <c r="AC28" i="33" s="1"/>
  <c r="AD28" i="33" s="1"/>
  <c r="AE28" i="33" s="1"/>
  <c r="AF28" i="33" s="1"/>
  <c r="AG28" i="33" s="1"/>
  <c r="AH28" i="33" s="1"/>
  <c r="AI28" i="33" s="1"/>
  <c r="AJ28" i="33" s="1"/>
  <c r="AK28" i="33" s="1"/>
  <c r="AL28" i="33" s="1"/>
  <c r="AM28" i="33" s="1"/>
  <c r="AN28" i="33" s="1"/>
  <c r="AO28" i="33" s="1"/>
  <c r="AP28" i="33" s="1"/>
  <c r="AQ28" i="33" s="1"/>
  <c r="AR28" i="33" s="1"/>
  <c r="AS28" i="33" s="1"/>
  <c r="AT28" i="33" s="1"/>
  <c r="AU28" i="33" s="1"/>
  <c r="AV28" i="33" s="1"/>
  <c r="AW28" i="33" s="1"/>
  <c r="AX28" i="33" s="1"/>
  <c r="AY28" i="33" s="1"/>
  <c r="AZ28" i="33" s="1"/>
  <c r="BA28" i="33" s="1"/>
  <c r="BB28" i="33" s="1"/>
  <c r="C91" i="33"/>
  <c r="D91" i="33" s="1"/>
  <c r="C69" i="33"/>
  <c r="D69" i="33" s="1"/>
  <c r="E69" i="33" s="1"/>
  <c r="F69" i="33" s="1"/>
  <c r="G69" i="33" s="1"/>
  <c r="H69" i="33" s="1"/>
  <c r="I69" i="33" s="1"/>
  <c r="J69" i="33" s="1"/>
  <c r="K69" i="33" s="1"/>
  <c r="L69" i="33" s="1"/>
  <c r="M69" i="33" s="1"/>
  <c r="N69" i="33" s="1"/>
  <c r="O69" i="33" s="1"/>
  <c r="P69" i="33" s="1"/>
  <c r="Q69" i="33" s="1"/>
  <c r="R69" i="33" s="1"/>
  <c r="S69" i="33" s="1"/>
  <c r="T69" i="33" s="1"/>
  <c r="U69" i="33" s="1"/>
  <c r="V69" i="33" s="1"/>
  <c r="W69" i="33" s="1"/>
  <c r="X69" i="33" s="1"/>
  <c r="Y69" i="33" s="1"/>
  <c r="Z69" i="33" s="1"/>
  <c r="AA69" i="33" s="1"/>
  <c r="AB69" i="33" s="1"/>
  <c r="AC69" i="33" s="1"/>
  <c r="AD69" i="33" s="1"/>
  <c r="AE69" i="33" s="1"/>
  <c r="AF69" i="33" s="1"/>
  <c r="AG69" i="33" s="1"/>
  <c r="AH69" i="33" s="1"/>
  <c r="AI69" i="33" s="1"/>
  <c r="AJ69" i="33" s="1"/>
  <c r="AK69" i="33" s="1"/>
  <c r="AL69" i="33" s="1"/>
  <c r="AM69" i="33" s="1"/>
  <c r="AN69" i="33" s="1"/>
  <c r="AO69" i="33" s="1"/>
  <c r="AP69" i="33" s="1"/>
  <c r="AQ69" i="33" s="1"/>
  <c r="AR69" i="33" s="1"/>
  <c r="AS69" i="33" s="1"/>
  <c r="AT69" i="33" s="1"/>
  <c r="AU69" i="33" s="1"/>
  <c r="AV69" i="33" s="1"/>
  <c r="AW69" i="33" s="1"/>
  <c r="AX69" i="33" s="1"/>
  <c r="AY69" i="33" s="1"/>
  <c r="AZ69" i="33" s="1"/>
  <c r="BA69" i="33" s="1"/>
  <c r="BB69" i="33" s="1"/>
  <c r="C68" i="33"/>
  <c r="D68" i="33" s="1"/>
  <c r="E68" i="33" s="1"/>
  <c r="F68" i="33" s="1"/>
  <c r="G68" i="33" s="1"/>
  <c r="C67" i="33"/>
  <c r="D67" i="33" s="1"/>
  <c r="E67" i="33" s="1"/>
  <c r="F67" i="33" s="1"/>
  <c r="G67" i="33" s="1"/>
  <c r="H67" i="33" s="1"/>
  <c r="I67" i="33" s="1"/>
  <c r="J67" i="33" s="1"/>
  <c r="K67" i="33" s="1"/>
  <c r="L67" i="33" s="1"/>
  <c r="M67" i="33" s="1"/>
  <c r="N67" i="33" s="1"/>
  <c r="O67" i="33" s="1"/>
  <c r="P67" i="33" s="1"/>
  <c r="Q67" i="33" s="1"/>
  <c r="R67" i="33" s="1"/>
  <c r="S67" i="33" s="1"/>
  <c r="T67" i="33" s="1"/>
  <c r="U67" i="33" s="1"/>
  <c r="V67" i="33" s="1"/>
  <c r="W67" i="33" s="1"/>
  <c r="X67" i="33" s="1"/>
  <c r="Y67" i="33" s="1"/>
  <c r="Z67" i="33" s="1"/>
  <c r="AA67" i="33" s="1"/>
  <c r="AB67" i="33" s="1"/>
  <c r="AC67" i="33" s="1"/>
  <c r="AD67" i="33" s="1"/>
  <c r="AE67" i="33" s="1"/>
  <c r="AF67" i="33" s="1"/>
  <c r="AG67" i="33" s="1"/>
  <c r="AH67" i="33" s="1"/>
  <c r="AI67" i="33" s="1"/>
  <c r="AJ67" i="33" s="1"/>
  <c r="AK67" i="33" s="1"/>
  <c r="AL67" i="33" s="1"/>
  <c r="AM67" i="33" s="1"/>
  <c r="AN67" i="33" s="1"/>
  <c r="AO67" i="33" s="1"/>
  <c r="AP67" i="33" s="1"/>
  <c r="AQ67" i="33" s="1"/>
  <c r="AR67" i="33" s="1"/>
  <c r="AS67" i="33" s="1"/>
  <c r="AT67" i="33" s="1"/>
  <c r="AU67" i="33" s="1"/>
  <c r="AV67" i="33" s="1"/>
  <c r="AW67" i="33" s="1"/>
  <c r="AX67" i="33" s="1"/>
  <c r="AY67" i="33" s="1"/>
  <c r="AZ67" i="33" s="1"/>
  <c r="BA67" i="33" s="1"/>
  <c r="BB67" i="33" s="1"/>
  <c r="C66" i="33"/>
  <c r="D66" i="33" s="1"/>
  <c r="E66" i="33" s="1"/>
  <c r="F66" i="33" s="1"/>
  <c r="G66" i="33" s="1"/>
  <c r="H66" i="33" s="1"/>
  <c r="I66" i="33" s="1"/>
  <c r="J66" i="33" s="1"/>
  <c r="K66" i="33" s="1"/>
  <c r="L66" i="33" s="1"/>
  <c r="M66" i="33" s="1"/>
  <c r="N66" i="33" s="1"/>
  <c r="O66" i="33" s="1"/>
  <c r="P66" i="33" s="1"/>
  <c r="Q66" i="33" s="1"/>
  <c r="R66" i="33" s="1"/>
  <c r="S66" i="33" s="1"/>
  <c r="T66" i="33" s="1"/>
  <c r="U66" i="33" s="1"/>
  <c r="V66" i="33" s="1"/>
  <c r="W66" i="33" s="1"/>
  <c r="X66" i="33" s="1"/>
  <c r="Y66" i="33" s="1"/>
  <c r="Z66" i="33" s="1"/>
  <c r="AA66" i="33" s="1"/>
  <c r="AB66" i="33" s="1"/>
  <c r="AC66" i="33" s="1"/>
  <c r="AD66" i="33" s="1"/>
  <c r="AE66" i="33" s="1"/>
  <c r="AF66" i="33" s="1"/>
  <c r="AG66" i="33" s="1"/>
  <c r="AH66" i="33" s="1"/>
  <c r="AI66" i="33" s="1"/>
  <c r="AJ66" i="33" s="1"/>
  <c r="AK66" i="33" s="1"/>
  <c r="AL66" i="33" s="1"/>
  <c r="AM66" i="33" s="1"/>
  <c r="AN66" i="33" s="1"/>
  <c r="AO66" i="33" s="1"/>
  <c r="AP66" i="33" s="1"/>
  <c r="AQ66" i="33" s="1"/>
  <c r="AR66" i="33" s="1"/>
  <c r="AS66" i="33" s="1"/>
  <c r="AT66" i="33" s="1"/>
  <c r="AU66" i="33" s="1"/>
  <c r="AV66" i="33" s="1"/>
  <c r="AW66" i="33" s="1"/>
  <c r="AX66" i="33" s="1"/>
  <c r="AY66" i="33" s="1"/>
  <c r="AZ66" i="33" s="1"/>
  <c r="BA66" i="33" s="1"/>
  <c r="BB66" i="33" s="1"/>
  <c r="C65" i="33"/>
  <c r="C64" i="33"/>
  <c r="D64" i="33" s="1"/>
  <c r="E64" i="33" s="1"/>
  <c r="F64" i="33" s="1"/>
  <c r="G64" i="33" s="1"/>
  <c r="H64" i="33" s="1"/>
  <c r="I64" i="33" s="1"/>
  <c r="J64" i="33" s="1"/>
  <c r="K64" i="33" s="1"/>
  <c r="L64" i="33" s="1"/>
  <c r="M64" i="33" s="1"/>
  <c r="N64" i="33" s="1"/>
  <c r="O64" i="33" s="1"/>
  <c r="D87" i="33"/>
  <c r="E87" i="33"/>
  <c r="F87" i="33"/>
  <c r="G87" i="33"/>
  <c r="H87" i="33"/>
  <c r="I87" i="33"/>
  <c r="J87" i="33"/>
  <c r="K87" i="33"/>
  <c r="L87" i="33"/>
  <c r="M87" i="33"/>
  <c r="N87" i="33"/>
  <c r="O87" i="33"/>
  <c r="P87" i="33"/>
  <c r="Q87" i="33"/>
  <c r="R87" i="33"/>
  <c r="S87" i="33"/>
  <c r="T87" i="33"/>
  <c r="U87" i="33"/>
  <c r="V87" i="33"/>
  <c r="W87" i="33"/>
  <c r="X87" i="33"/>
  <c r="Y87" i="33"/>
  <c r="Z87" i="33"/>
  <c r="AA87" i="33"/>
  <c r="AB87" i="33"/>
  <c r="AC87" i="33"/>
  <c r="AD87" i="33"/>
  <c r="AE87" i="33"/>
  <c r="AF87" i="33"/>
  <c r="AG87" i="33"/>
  <c r="AH87" i="33"/>
  <c r="AI87" i="33"/>
  <c r="AJ87" i="33"/>
  <c r="AK87" i="33"/>
  <c r="AL87" i="33"/>
  <c r="AM87" i="33"/>
  <c r="AN87" i="33"/>
  <c r="AO87" i="33"/>
  <c r="AP87" i="33"/>
  <c r="AQ87" i="33"/>
  <c r="AR87" i="33"/>
  <c r="AS87" i="33"/>
  <c r="AT87" i="33"/>
  <c r="AU87" i="33"/>
  <c r="AV87" i="33"/>
  <c r="AW87" i="33"/>
  <c r="AX87" i="33"/>
  <c r="AY87" i="33"/>
  <c r="AZ87" i="33"/>
  <c r="BA87" i="33"/>
  <c r="BB87" i="33"/>
  <c r="D61" i="33"/>
  <c r="E61" i="33"/>
  <c r="F61" i="33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Y61" i="33"/>
  <c r="Z61" i="33"/>
  <c r="AA61" i="33"/>
  <c r="AB61" i="33"/>
  <c r="AC61" i="33"/>
  <c r="AD61" i="33"/>
  <c r="AE61" i="33"/>
  <c r="AF61" i="33"/>
  <c r="AG61" i="33"/>
  <c r="AH61" i="33"/>
  <c r="AI61" i="33"/>
  <c r="AJ61" i="33"/>
  <c r="AK61" i="33"/>
  <c r="AL61" i="33"/>
  <c r="AM61" i="33"/>
  <c r="AN61" i="33"/>
  <c r="AO61" i="33"/>
  <c r="AP61" i="33"/>
  <c r="AQ61" i="33"/>
  <c r="AR61" i="33"/>
  <c r="AS61" i="33"/>
  <c r="AT61" i="33"/>
  <c r="AU61" i="33"/>
  <c r="AV61" i="33"/>
  <c r="AW61" i="33"/>
  <c r="AX61" i="33"/>
  <c r="AY61" i="33"/>
  <c r="AZ61" i="33"/>
  <c r="BA61" i="33"/>
  <c r="BB61" i="33"/>
  <c r="C61" i="33"/>
  <c r="C84" i="33"/>
  <c r="C83" i="33"/>
  <c r="C82" i="33"/>
  <c r="C81" i="33"/>
  <c r="C80" i="33"/>
  <c r="C75" i="33"/>
  <c r="D75" i="33" s="1"/>
  <c r="E75" i="33" s="1"/>
  <c r="F75" i="33" s="1"/>
  <c r="G75" i="33" s="1"/>
  <c r="H75" i="33" s="1"/>
  <c r="I75" i="33" s="1"/>
  <c r="J75" i="33" s="1"/>
  <c r="K75" i="33" s="1"/>
  <c r="L75" i="33" s="1"/>
  <c r="M75" i="33" s="1"/>
  <c r="N75" i="33" s="1"/>
  <c r="O75" i="33" s="1"/>
  <c r="P75" i="33" s="1"/>
  <c r="Q75" i="33" s="1"/>
  <c r="R75" i="33" s="1"/>
  <c r="S75" i="33" s="1"/>
  <c r="T75" i="33" s="1"/>
  <c r="U75" i="33" s="1"/>
  <c r="V75" i="33" s="1"/>
  <c r="W75" i="33" s="1"/>
  <c r="X75" i="33" s="1"/>
  <c r="Y75" i="33" s="1"/>
  <c r="Z75" i="33" s="1"/>
  <c r="AA75" i="33" s="1"/>
  <c r="AB75" i="33" s="1"/>
  <c r="AC75" i="33" s="1"/>
  <c r="AD75" i="33" s="1"/>
  <c r="AE75" i="33" s="1"/>
  <c r="AF75" i="33" s="1"/>
  <c r="AG75" i="33" s="1"/>
  <c r="AH75" i="33" s="1"/>
  <c r="AI75" i="33" s="1"/>
  <c r="AJ75" i="33" s="1"/>
  <c r="AK75" i="33" s="1"/>
  <c r="AL75" i="33" s="1"/>
  <c r="AM75" i="33" s="1"/>
  <c r="AN75" i="33" s="1"/>
  <c r="AO75" i="33" s="1"/>
  <c r="AP75" i="33" s="1"/>
  <c r="AQ75" i="33" s="1"/>
  <c r="AR75" i="33" s="1"/>
  <c r="AS75" i="33" s="1"/>
  <c r="AT75" i="33" s="1"/>
  <c r="AU75" i="33" s="1"/>
  <c r="AV75" i="33" s="1"/>
  <c r="AW75" i="33" s="1"/>
  <c r="AX75" i="33" s="1"/>
  <c r="AY75" i="33" s="1"/>
  <c r="AZ75" i="33" s="1"/>
  <c r="BA75" i="33" s="1"/>
  <c r="BB75" i="33" s="1"/>
  <c r="C74" i="33"/>
  <c r="D74" i="33" s="1"/>
  <c r="E74" i="33" s="1"/>
  <c r="F74" i="33" s="1"/>
  <c r="G74" i="33" s="1"/>
  <c r="H74" i="33" s="1"/>
  <c r="I74" i="33" s="1"/>
  <c r="J74" i="33" s="1"/>
  <c r="K74" i="33" s="1"/>
  <c r="L74" i="33" s="1"/>
  <c r="M74" i="33" s="1"/>
  <c r="N74" i="33" s="1"/>
  <c r="O74" i="33" s="1"/>
  <c r="P74" i="33" s="1"/>
  <c r="Q74" i="33" s="1"/>
  <c r="R74" i="33" s="1"/>
  <c r="S74" i="33" s="1"/>
  <c r="T74" i="33" s="1"/>
  <c r="U74" i="33" s="1"/>
  <c r="V74" i="33" s="1"/>
  <c r="W74" i="33" s="1"/>
  <c r="X74" i="33" s="1"/>
  <c r="Y74" i="33" s="1"/>
  <c r="Z74" i="33" s="1"/>
  <c r="AA74" i="33" s="1"/>
  <c r="AB74" i="33" s="1"/>
  <c r="AC74" i="33" s="1"/>
  <c r="AD74" i="33" s="1"/>
  <c r="AE74" i="33" s="1"/>
  <c r="AF74" i="33" s="1"/>
  <c r="AG74" i="33" s="1"/>
  <c r="AH74" i="33" s="1"/>
  <c r="AI74" i="33" s="1"/>
  <c r="AJ74" i="33" s="1"/>
  <c r="AK74" i="33" s="1"/>
  <c r="AL74" i="33" s="1"/>
  <c r="AM74" i="33" s="1"/>
  <c r="AN74" i="33" s="1"/>
  <c r="AO74" i="33" s="1"/>
  <c r="AP74" i="33" s="1"/>
  <c r="AQ74" i="33" s="1"/>
  <c r="AR74" i="33" s="1"/>
  <c r="AS74" i="33" s="1"/>
  <c r="AT74" i="33" s="1"/>
  <c r="AU74" i="33" s="1"/>
  <c r="AV74" i="33" s="1"/>
  <c r="AW74" i="33" s="1"/>
  <c r="AX74" i="33" s="1"/>
  <c r="AY74" i="33" s="1"/>
  <c r="AZ74" i="33" s="1"/>
  <c r="BA74" i="33" s="1"/>
  <c r="BB74" i="33" s="1"/>
  <c r="C73" i="33"/>
  <c r="D73" i="33" s="1"/>
  <c r="E73" i="33" s="1"/>
  <c r="F73" i="33" s="1"/>
  <c r="G73" i="33" s="1"/>
  <c r="H73" i="33" s="1"/>
  <c r="I73" i="33" s="1"/>
  <c r="J73" i="33" s="1"/>
  <c r="K73" i="33" s="1"/>
  <c r="L73" i="33" s="1"/>
  <c r="M73" i="33" s="1"/>
  <c r="N73" i="33" s="1"/>
  <c r="O73" i="33" s="1"/>
  <c r="P73" i="33" s="1"/>
  <c r="Q73" i="33" s="1"/>
  <c r="R73" i="33" s="1"/>
  <c r="S73" i="33" s="1"/>
  <c r="T73" i="33" s="1"/>
  <c r="U73" i="33" s="1"/>
  <c r="V73" i="33" s="1"/>
  <c r="W73" i="33" s="1"/>
  <c r="X73" i="33" s="1"/>
  <c r="Y73" i="33" s="1"/>
  <c r="Z73" i="33" s="1"/>
  <c r="AA73" i="33" s="1"/>
  <c r="AB73" i="33" s="1"/>
  <c r="AC73" i="33" s="1"/>
  <c r="AD73" i="33" s="1"/>
  <c r="AE73" i="33" s="1"/>
  <c r="AF73" i="33" s="1"/>
  <c r="AG73" i="33" s="1"/>
  <c r="AH73" i="33" s="1"/>
  <c r="AI73" i="33" s="1"/>
  <c r="AJ73" i="33" s="1"/>
  <c r="AK73" i="33" s="1"/>
  <c r="AL73" i="33" s="1"/>
  <c r="AM73" i="33" s="1"/>
  <c r="AN73" i="33" s="1"/>
  <c r="AO73" i="33" s="1"/>
  <c r="AP73" i="33" s="1"/>
  <c r="AQ73" i="33" s="1"/>
  <c r="AR73" i="33" s="1"/>
  <c r="AS73" i="33" s="1"/>
  <c r="AT73" i="33" s="1"/>
  <c r="AU73" i="33" s="1"/>
  <c r="AV73" i="33" s="1"/>
  <c r="AW73" i="33" s="1"/>
  <c r="AX73" i="33" s="1"/>
  <c r="AY73" i="33" s="1"/>
  <c r="AZ73" i="33" s="1"/>
  <c r="BA73" i="33" s="1"/>
  <c r="BB73" i="33" s="1"/>
  <c r="C72" i="33"/>
  <c r="D72" i="33" s="1"/>
  <c r="E72" i="33" s="1"/>
  <c r="F72" i="33" s="1"/>
  <c r="G72" i="33" s="1"/>
  <c r="H72" i="33" s="1"/>
  <c r="I72" i="33" s="1"/>
  <c r="J72" i="33" s="1"/>
  <c r="K72" i="33" s="1"/>
  <c r="L72" i="33" s="1"/>
  <c r="M72" i="33" s="1"/>
  <c r="N72" i="33" s="1"/>
  <c r="O72" i="33" s="1"/>
  <c r="P72" i="33" s="1"/>
  <c r="Q72" i="33" s="1"/>
  <c r="R72" i="33" s="1"/>
  <c r="S72" i="33" s="1"/>
  <c r="T72" i="33" s="1"/>
  <c r="U72" i="33" s="1"/>
  <c r="V72" i="33" s="1"/>
  <c r="W72" i="33" s="1"/>
  <c r="X72" i="33" s="1"/>
  <c r="Y72" i="33" s="1"/>
  <c r="Z72" i="33" s="1"/>
  <c r="AA72" i="33" s="1"/>
  <c r="AB72" i="33" s="1"/>
  <c r="AC72" i="33" s="1"/>
  <c r="AD72" i="33" s="1"/>
  <c r="AE72" i="33" s="1"/>
  <c r="AF72" i="33" s="1"/>
  <c r="AG72" i="33" s="1"/>
  <c r="AH72" i="33" s="1"/>
  <c r="AI72" i="33" s="1"/>
  <c r="AJ72" i="33" s="1"/>
  <c r="AK72" i="33" s="1"/>
  <c r="AL72" i="33" s="1"/>
  <c r="AM72" i="33" s="1"/>
  <c r="AN72" i="33" s="1"/>
  <c r="AO72" i="33" s="1"/>
  <c r="AP72" i="33" s="1"/>
  <c r="AQ72" i="33" s="1"/>
  <c r="AR72" i="33" s="1"/>
  <c r="AS72" i="33" s="1"/>
  <c r="AT72" i="33" s="1"/>
  <c r="AU72" i="33" s="1"/>
  <c r="AV72" i="33" s="1"/>
  <c r="AW72" i="33" s="1"/>
  <c r="AX72" i="33" s="1"/>
  <c r="AY72" i="33" s="1"/>
  <c r="AZ72" i="33" s="1"/>
  <c r="BA72" i="33" s="1"/>
  <c r="BB72" i="33" s="1"/>
  <c r="C71" i="33"/>
  <c r="D71" i="33" s="1"/>
  <c r="E71" i="33" s="1"/>
  <c r="F71" i="33" s="1"/>
  <c r="G71" i="33" s="1"/>
  <c r="H71" i="33" s="1"/>
  <c r="I71" i="33" s="1"/>
  <c r="J71" i="33" s="1"/>
  <c r="K71" i="33" s="1"/>
  <c r="L71" i="33" s="1"/>
  <c r="M71" i="33" s="1"/>
  <c r="N71" i="33" s="1"/>
  <c r="O71" i="33" s="1"/>
  <c r="P71" i="33" s="1"/>
  <c r="Q71" i="33" s="1"/>
  <c r="R71" i="33" s="1"/>
  <c r="S71" i="33" s="1"/>
  <c r="T71" i="33" s="1"/>
  <c r="U71" i="33" s="1"/>
  <c r="V71" i="33" s="1"/>
  <c r="W71" i="33" s="1"/>
  <c r="X71" i="33" s="1"/>
  <c r="Y71" i="33" s="1"/>
  <c r="Z71" i="33" s="1"/>
  <c r="AA71" i="33" s="1"/>
  <c r="AB71" i="33" s="1"/>
  <c r="AC71" i="33" s="1"/>
  <c r="AD71" i="33" s="1"/>
  <c r="AE71" i="33" s="1"/>
  <c r="AF71" i="33" s="1"/>
  <c r="AG71" i="33" s="1"/>
  <c r="AH71" i="33" s="1"/>
  <c r="AI71" i="33" s="1"/>
  <c r="AJ71" i="33" s="1"/>
  <c r="AK71" i="33" s="1"/>
  <c r="AL71" i="33" s="1"/>
  <c r="AM71" i="33" s="1"/>
  <c r="AN71" i="33" s="1"/>
  <c r="AO71" i="33" s="1"/>
  <c r="AP71" i="33" s="1"/>
  <c r="AQ71" i="33" s="1"/>
  <c r="AR71" i="33" s="1"/>
  <c r="AS71" i="33" s="1"/>
  <c r="AT71" i="33" s="1"/>
  <c r="AU71" i="33" s="1"/>
  <c r="AV71" i="33" s="1"/>
  <c r="AW71" i="33" s="1"/>
  <c r="AX71" i="33" s="1"/>
  <c r="AY71" i="33" s="1"/>
  <c r="AZ71" i="33" s="1"/>
  <c r="BA71" i="33" s="1"/>
  <c r="BB71" i="33" s="1"/>
  <c r="C70" i="33"/>
  <c r="D70" i="33" s="1"/>
  <c r="E70" i="33" s="1"/>
  <c r="F70" i="33" s="1"/>
  <c r="G70" i="33" s="1"/>
  <c r="H70" i="33" s="1"/>
  <c r="I70" i="33" s="1"/>
  <c r="J70" i="33" s="1"/>
  <c r="K70" i="33" s="1"/>
  <c r="L70" i="33" s="1"/>
  <c r="M70" i="33" s="1"/>
  <c r="N70" i="33" s="1"/>
  <c r="O70" i="33" s="1"/>
  <c r="P70" i="33" s="1"/>
  <c r="Q70" i="33" s="1"/>
  <c r="R70" i="33" s="1"/>
  <c r="S70" i="33" s="1"/>
  <c r="T70" i="33" s="1"/>
  <c r="U70" i="33" s="1"/>
  <c r="V70" i="33" s="1"/>
  <c r="W70" i="33" s="1"/>
  <c r="X70" i="33" s="1"/>
  <c r="Y70" i="33" s="1"/>
  <c r="Z70" i="33" s="1"/>
  <c r="AA70" i="33" s="1"/>
  <c r="AB70" i="33" s="1"/>
  <c r="AC70" i="33" s="1"/>
  <c r="AD70" i="33" s="1"/>
  <c r="AE70" i="33" s="1"/>
  <c r="AF70" i="33" s="1"/>
  <c r="AG70" i="33" s="1"/>
  <c r="AH70" i="33" s="1"/>
  <c r="AI70" i="33" s="1"/>
  <c r="AJ70" i="33" s="1"/>
  <c r="AK70" i="33" s="1"/>
  <c r="AL70" i="33" s="1"/>
  <c r="AM70" i="33" s="1"/>
  <c r="AN70" i="33" s="1"/>
  <c r="AO70" i="33" s="1"/>
  <c r="AP70" i="33" s="1"/>
  <c r="AQ70" i="33" s="1"/>
  <c r="AR70" i="33" s="1"/>
  <c r="AS70" i="33" s="1"/>
  <c r="AT70" i="33" s="1"/>
  <c r="AU70" i="33" s="1"/>
  <c r="AV70" i="33" s="1"/>
  <c r="AW70" i="33" s="1"/>
  <c r="AX70" i="33" s="1"/>
  <c r="AY70" i="33" s="1"/>
  <c r="AZ70" i="33" s="1"/>
  <c r="BA70" i="33" s="1"/>
  <c r="BB70" i="33" s="1"/>
  <c r="AZ47" i="33" l="1"/>
  <c r="AV47" i="33"/>
  <c r="P47" i="33"/>
  <c r="AF47" i="33"/>
  <c r="BA47" i="33"/>
  <c r="AS47" i="33"/>
  <c r="AK47" i="33"/>
  <c r="AC47" i="33"/>
  <c r="U47" i="33"/>
  <c r="M47" i="33"/>
  <c r="E47" i="33"/>
  <c r="AN47" i="33"/>
  <c r="H47" i="33"/>
  <c r="AR47" i="33"/>
  <c r="AJ47" i="33"/>
  <c r="AB47" i="33"/>
  <c r="T47" i="33"/>
  <c r="L47" i="33"/>
  <c r="D47" i="33"/>
  <c r="C47" i="33"/>
  <c r="F47" i="33"/>
  <c r="X47" i="33"/>
  <c r="AU47" i="33"/>
  <c r="AM47" i="33"/>
  <c r="AE47" i="33"/>
  <c r="W47" i="33"/>
  <c r="O47" i="33"/>
  <c r="G47" i="33"/>
  <c r="AY47" i="33"/>
  <c r="AQ47" i="33"/>
  <c r="AI47" i="33"/>
  <c r="AA47" i="33"/>
  <c r="S47" i="33"/>
  <c r="K47" i="33"/>
  <c r="AX47" i="33"/>
  <c r="AP47" i="33"/>
  <c r="AH47" i="33"/>
  <c r="Z47" i="33"/>
  <c r="R47" i="33"/>
  <c r="J47" i="33"/>
  <c r="AW47" i="33"/>
  <c r="AO47" i="33"/>
  <c r="AG47" i="33"/>
  <c r="Y47" i="33"/>
  <c r="Q47" i="33"/>
  <c r="I47" i="33"/>
  <c r="C95" i="33"/>
  <c r="K33" i="34" s="1"/>
  <c r="E91" i="33"/>
  <c r="F91" i="33" s="1"/>
  <c r="D95" i="33"/>
  <c r="C87" i="33"/>
  <c r="L15" i="34"/>
  <c r="L17" i="34" s="1"/>
  <c r="F15" i="34"/>
  <c r="F17" i="34" s="1"/>
  <c r="C77" i="33"/>
  <c r="D65" i="33"/>
  <c r="P64" i="33"/>
  <c r="H68" i="33"/>
  <c r="C32" i="33"/>
  <c r="D32" i="33"/>
  <c r="E35" i="33"/>
  <c r="C22" i="33"/>
  <c r="D22" i="33"/>
  <c r="E22" i="33"/>
  <c r="F22" i="33"/>
  <c r="C24" i="33"/>
  <c r="D24" i="33"/>
  <c r="E24" i="33"/>
  <c r="F24" i="33"/>
  <c r="C26" i="33"/>
  <c r="D26" i="33"/>
  <c r="E26" i="33"/>
  <c r="F26" i="33"/>
  <c r="C27" i="33"/>
  <c r="D27" i="33"/>
  <c r="E27" i="33"/>
  <c r="F27" i="33"/>
  <c r="G32" i="33"/>
  <c r="H33" i="33"/>
  <c r="J32" i="33"/>
  <c r="K32" i="33"/>
  <c r="L33" i="33"/>
  <c r="N35" i="33"/>
  <c r="O32" i="33"/>
  <c r="P35" i="33"/>
  <c r="Q33" i="33"/>
  <c r="R35" i="33"/>
  <c r="S33" i="33"/>
  <c r="T32" i="33"/>
  <c r="U33" i="33"/>
  <c r="V35" i="33"/>
  <c r="W32" i="33"/>
  <c r="X35" i="33"/>
  <c r="Y35" i="33"/>
  <c r="Z32" i="33"/>
  <c r="AA35" i="33"/>
  <c r="AB33" i="33"/>
  <c r="AC33" i="33"/>
  <c r="AD32" i="33"/>
  <c r="AE32" i="33"/>
  <c r="AF32" i="33"/>
  <c r="AG32" i="33"/>
  <c r="AH35" i="33"/>
  <c r="AI32" i="33"/>
  <c r="AJ32" i="33"/>
  <c r="AK33" i="33"/>
  <c r="AL32" i="33"/>
  <c r="AM32" i="33"/>
  <c r="AN33" i="33"/>
  <c r="AO32" i="33"/>
  <c r="AP34" i="33"/>
  <c r="AQ33" i="33"/>
  <c r="AR34" i="33"/>
  <c r="AT32" i="33"/>
  <c r="AU32" i="33"/>
  <c r="AV34" i="33"/>
  <c r="AW34" i="33"/>
  <c r="AX32" i="33"/>
  <c r="AY32" i="33"/>
  <c r="AZ32" i="33"/>
  <c r="BA39" i="33"/>
  <c r="BA41" i="33" s="1"/>
  <c r="BB35" i="33"/>
  <c r="AQ24" i="33"/>
  <c r="AQ26" i="33"/>
  <c r="AQ27" i="33"/>
  <c r="AR24" i="33"/>
  <c r="AR26" i="33"/>
  <c r="AR27" i="33"/>
  <c r="AS24" i="33"/>
  <c r="AS26" i="33"/>
  <c r="AS27" i="33"/>
  <c r="AT24" i="33"/>
  <c r="AT26" i="33"/>
  <c r="AT27" i="33"/>
  <c r="AU24" i="33"/>
  <c r="AU26" i="33"/>
  <c r="AU27" i="33"/>
  <c r="AV32" i="33"/>
  <c r="AV33" i="33"/>
  <c r="AV39" i="33"/>
  <c r="AV41" i="33" s="1"/>
  <c r="AV24" i="33"/>
  <c r="AV26" i="33"/>
  <c r="AV27" i="33"/>
  <c r="AW24" i="33"/>
  <c r="AW26" i="33"/>
  <c r="AW27" i="33"/>
  <c r="AX24" i="33"/>
  <c r="AX26" i="33"/>
  <c r="AX27" i="33"/>
  <c r="AY24" i="33"/>
  <c r="AY26" i="33"/>
  <c r="AY27" i="33"/>
  <c r="AZ24" i="33"/>
  <c r="AZ26" i="33"/>
  <c r="AZ27" i="33"/>
  <c r="BA24" i="33"/>
  <c r="BA26" i="33"/>
  <c r="BA27" i="33"/>
  <c r="BB24" i="33"/>
  <c r="BB26" i="33"/>
  <c r="BB27" i="33"/>
  <c r="G22" i="33"/>
  <c r="G24" i="33"/>
  <c r="G26" i="33"/>
  <c r="G27" i="33"/>
  <c r="H32" i="33"/>
  <c r="H35" i="33"/>
  <c r="H39" i="33"/>
  <c r="H41" i="33" s="1"/>
  <c r="H22" i="33"/>
  <c r="H24" i="33"/>
  <c r="H26" i="33"/>
  <c r="H27" i="33"/>
  <c r="I22" i="33"/>
  <c r="I24" i="33"/>
  <c r="I26" i="33"/>
  <c r="I27" i="33"/>
  <c r="J22" i="33"/>
  <c r="J24" i="33"/>
  <c r="J26" i="33"/>
  <c r="J27" i="33"/>
  <c r="K22" i="33"/>
  <c r="K24" i="33"/>
  <c r="K26" i="33"/>
  <c r="K27" i="33"/>
  <c r="L22" i="33"/>
  <c r="L24" i="33"/>
  <c r="L26" i="33"/>
  <c r="L27" i="33"/>
  <c r="M24" i="33"/>
  <c r="M26" i="33"/>
  <c r="M27" i="33"/>
  <c r="N24" i="33"/>
  <c r="N26" i="33"/>
  <c r="N27" i="33"/>
  <c r="O24" i="33"/>
  <c r="O26" i="33"/>
  <c r="O27" i="33"/>
  <c r="P33" i="33"/>
  <c r="P34" i="33"/>
  <c r="P24" i="33"/>
  <c r="P26" i="33"/>
  <c r="P27" i="33"/>
  <c r="Q39" i="33"/>
  <c r="Q41" i="33" s="1"/>
  <c r="Q24" i="33"/>
  <c r="Q26" i="33"/>
  <c r="Q27" i="33"/>
  <c r="R24" i="33"/>
  <c r="R26" i="33"/>
  <c r="R27" i="33"/>
  <c r="S24" i="33"/>
  <c r="S26" i="33"/>
  <c r="S27" i="33"/>
  <c r="T34" i="33"/>
  <c r="T35" i="33"/>
  <c r="T24" i="33"/>
  <c r="T26" i="33"/>
  <c r="T27" i="33"/>
  <c r="U24" i="33"/>
  <c r="U26" i="33"/>
  <c r="U27" i="33"/>
  <c r="V24" i="33"/>
  <c r="V26" i="33"/>
  <c r="V27" i="33"/>
  <c r="W24" i="33"/>
  <c r="W26" i="33"/>
  <c r="W27" i="33"/>
  <c r="X33" i="33"/>
  <c r="X34" i="33"/>
  <c r="X39" i="33"/>
  <c r="X41" i="33" s="1"/>
  <c r="X24" i="33"/>
  <c r="X26" i="33"/>
  <c r="X27" i="33"/>
  <c r="Y24" i="33"/>
  <c r="Y26" i="33"/>
  <c r="Y27" i="33"/>
  <c r="Z24" i="33"/>
  <c r="Z26" i="33"/>
  <c r="Z27" i="33"/>
  <c r="AA32" i="33"/>
  <c r="AA24" i="33"/>
  <c r="AA26" i="33"/>
  <c r="AA27" i="33"/>
  <c r="AB32" i="33"/>
  <c r="AB35" i="33"/>
  <c r="AB39" i="33"/>
  <c r="AB41" i="33" s="1"/>
  <c r="AB24" i="33"/>
  <c r="AB26" i="33"/>
  <c r="AB27" i="33"/>
  <c r="AC24" i="33"/>
  <c r="AC26" i="33"/>
  <c r="AC27" i="33"/>
  <c r="AD24" i="33"/>
  <c r="AD26" i="33"/>
  <c r="AD27" i="33"/>
  <c r="AE24" i="33"/>
  <c r="AE26" i="33"/>
  <c r="AE27" i="33"/>
  <c r="AF34" i="33"/>
  <c r="AF35" i="33"/>
  <c r="AF24" i="33"/>
  <c r="AF26" i="33"/>
  <c r="AF27" i="33"/>
  <c r="AG24" i="33"/>
  <c r="AG26" i="33"/>
  <c r="AG27" i="33"/>
  <c r="AH24" i="33"/>
  <c r="AH26" i="33"/>
  <c r="AH27" i="33"/>
  <c r="AI24" i="33"/>
  <c r="AI26" i="33"/>
  <c r="AI27" i="33"/>
  <c r="AJ34" i="33"/>
  <c r="AJ35" i="33"/>
  <c r="AJ24" i="33"/>
  <c r="AJ26" i="33"/>
  <c r="AJ27" i="33"/>
  <c r="AK39" i="33"/>
  <c r="AK41" i="33" s="1"/>
  <c r="AK24" i="33"/>
  <c r="AK26" i="33"/>
  <c r="AK27" i="33"/>
  <c r="AL24" i="33"/>
  <c r="AL26" i="33"/>
  <c r="AL27" i="33"/>
  <c r="AM24" i="33"/>
  <c r="AM26" i="33"/>
  <c r="AM27" i="33"/>
  <c r="AN32" i="33"/>
  <c r="AN35" i="33"/>
  <c r="AN39" i="33"/>
  <c r="AN41" i="33" s="1"/>
  <c r="AN24" i="33"/>
  <c r="AN26" i="33"/>
  <c r="AN27" i="33"/>
  <c r="AO24" i="33"/>
  <c r="AO26" i="33"/>
  <c r="AO27" i="33"/>
  <c r="AP24" i="33"/>
  <c r="AP26" i="33"/>
  <c r="AP27" i="33"/>
  <c r="B10" i="31"/>
  <c r="B11" i="31" s="1"/>
  <c r="C6" i="31"/>
  <c r="F6" i="31"/>
  <c r="E95" i="33" l="1"/>
  <c r="W39" i="33"/>
  <c r="W41" i="33" s="1"/>
  <c r="AM39" i="33"/>
  <c r="AM41" i="33" s="1"/>
  <c r="Y32" i="33"/>
  <c r="AO35" i="33"/>
  <c r="AI34" i="33"/>
  <c r="AA34" i="33"/>
  <c r="AA33" i="33"/>
  <c r="Z35" i="33"/>
  <c r="D6" i="31"/>
  <c r="S34" i="33"/>
  <c r="R34" i="33"/>
  <c r="L35" i="33"/>
  <c r="K39" i="33"/>
  <c r="K41" i="33" s="1"/>
  <c r="AX35" i="33"/>
  <c r="AR33" i="33"/>
  <c r="AQ39" i="33"/>
  <c r="AQ41" i="33" s="1"/>
  <c r="S39" i="33"/>
  <c r="S41" i="33" s="1"/>
  <c r="AP33" i="33"/>
  <c r="AG35" i="33"/>
  <c r="S32" i="33"/>
  <c r="L32" i="33"/>
  <c r="K35" i="33"/>
  <c r="J35" i="33"/>
  <c r="AZ35" i="33"/>
  <c r="AY34" i="33"/>
  <c r="AR32" i="33"/>
  <c r="AQ32" i="33"/>
  <c r="S35" i="33"/>
  <c r="AI39" i="33"/>
  <c r="AI41" i="33" s="1"/>
  <c r="AH34" i="33"/>
  <c r="K33" i="33"/>
  <c r="AZ34" i="33"/>
  <c r="C97" i="33"/>
  <c r="E34" i="33"/>
  <c r="D33" i="33"/>
  <c r="E32" i="33"/>
  <c r="D35" i="33"/>
  <c r="W35" i="33"/>
  <c r="AM34" i="33"/>
  <c r="W34" i="33"/>
  <c r="O35" i="33"/>
  <c r="G39" i="33"/>
  <c r="G41" i="33" s="1"/>
  <c r="AY39" i="33"/>
  <c r="AY41" i="33" s="1"/>
  <c r="E33" i="33"/>
  <c r="AM33" i="33"/>
  <c r="AL35" i="33"/>
  <c r="AK32" i="33"/>
  <c r="AI35" i="33"/>
  <c r="AE39" i="33"/>
  <c r="AE41" i="33" s="1"/>
  <c r="W33" i="33"/>
  <c r="V34" i="33"/>
  <c r="O34" i="33"/>
  <c r="K34" i="33"/>
  <c r="G35" i="33"/>
  <c r="AY35" i="33"/>
  <c r="AU39" i="33"/>
  <c r="AU41" i="33" s="1"/>
  <c r="AM35" i="33"/>
  <c r="O39" i="33"/>
  <c r="O41" i="33" s="1"/>
  <c r="AE35" i="33"/>
  <c r="O33" i="33"/>
  <c r="N34" i="33"/>
  <c r="G34" i="33"/>
  <c r="AU35" i="33"/>
  <c r="AI33" i="33"/>
  <c r="AE34" i="33"/>
  <c r="AC39" i="33"/>
  <c r="AC41" i="33" s="1"/>
  <c r="G33" i="33"/>
  <c r="BB34" i="33"/>
  <c r="AY33" i="33"/>
  <c r="AU34" i="33"/>
  <c r="AQ35" i="33"/>
  <c r="AE33" i="33"/>
  <c r="AD35" i="33"/>
  <c r="AC32" i="33"/>
  <c r="AA39" i="33"/>
  <c r="AA41" i="33" s="1"/>
  <c r="AU33" i="33"/>
  <c r="AT35" i="33"/>
  <c r="AQ34" i="33"/>
  <c r="E39" i="33"/>
  <c r="E41" i="33" s="1"/>
  <c r="E6" i="31"/>
  <c r="D39" i="33"/>
  <c r="D41" i="33" s="1"/>
  <c r="D34" i="33"/>
  <c r="C33" i="33"/>
  <c r="C34" i="33"/>
  <c r="C39" i="33"/>
  <c r="C41" i="33" s="1"/>
  <c r="C35" i="33"/>
  <c r="B30" i="31"/>
  <c r="B38" i="31" s="1"/>
  <c r="D29" i="33"/>
  <c r="F95" i="33"/>
  <c r="G91" i="33"/>
  <c r="AP39" i="33"/>
  <c r="AP41" i="33" s="1"/>
  <c r="AL34" i="33"/>
  <c r="AH33" i="33"/>
  <c r="AD34" i="33"/>
  <c r="Z34" i="33"/>
  <c r="V33" i="33"/>
  <c r="R33" i="33"/>
  <c r="N33" i="33"/>
  <c r="J34" i="33"/>
  <c r="BB33" i="33"/>
  <c r="AX34" i="33"/>
  <c r="AT34" i="33"/>
  <c r="C22" i="31"/>
  <c r="F39" i="33"/>
  <c r="F41" i="33" s="1"/>
  <c r="F35" i="33"/>
  <c r="F34" i="33"/>
  <c r="F33" i="33"/>
  <c r="F32" i="33"/>
  <c r="AP32" i="33"/>
  <c r="AP35" i="33"/>
  <c r="AL33" i="33"/>
  <c r="AH39" i="33"/>
  <c r="AH41" i="33" s="1"/>
  <c r="AH32" i="33"/>
  <c r="AD33" i="33"/>
  <c r="Z33" i="33"/>
  <c r="V39" i="33"/>
  <c r="V41" i="33" s="1"/>
  <c r="V32" i="33"/>
  <c r="R39" i="33"/>
  <c r="R41" i="33" s="1"/>
  <c r="R32" i="33"/>
  <c r="N39" i="33"/>
  <c r="N41" i="33" s="1"/>
  <c r="N32" i="33"/>
  <c r="J33" i="33"/>
  <c r="BB39" i="33"/>
  <c r="BB41" i="33" s="1"/>
  <c r="BB32" i="33"/>
  <c r="AX33" i="33"/>
  <c r="AT33" i="33"/>
  <c r="AL39" i="33"/>
  <c r="AL41" i="33" s="1"/>
  <c r="AD39" i="33"/>
  <c r="AD41" i="33" s="1"/>
  <c r="Z39" i="33"/>
  <c r="Z41" i="33" s="1"/>
  <c r="J39" i="33"/>
  <c r="J41" i="33" s="1"/>
  <c r="AX39" i="33"/>
  <c r="AX41" i="33" s="1"/>
  <c r="C29" i="33"/>
  <c r="E65" i="33"/>
  <c r="D77" i="33"/>
  <c r="D97" i="33" s="1"/>
  <c r="Q64" i="33"/>
  <c r="I68" i="33"/>
  <c r="F30" i="31"/>
  <c r="C30" i="31"/>
  <c r="AO34" i="33"/>
  <c r="AC35" i="33"/>
  <c r="Y39" i="33"/>
  <c r="Y41" i="33" s="1"/>
  <c r="Q35" i="33"/>
  <c r="F22" i="31"/>
  <c r="E22" i="31"/>
  <c r="D22" i="31"/>
  <c r="AO33" i="33"/>
  <c r="AN34" i="33"/>
  <c r="AN36" i="33" s="1"/>
  <c r="AK34" i="33"/>
  <c r="AJ39" i="33"/>
  <c r="AJ41" i="33" s="1"/>
  <c r="AJ33" i="33"/>
  <c r="AJ36" i="33" s="1"/>
  <c r="AG33" i="33"/>
  <c r="AF33" i="33"/>
  <c r="AF36" i="33" s="1"/>
  <c r="AC34" i="33"/>
  <c r="AB34" i="33"/>
  <c r="AB36" i="33" s="1"/>
  <c r="Y34" i="33"/>
  <c r="X32" i="33"/>
  <c r="X36" i="33" s="1"/>
  <c r="U39" i="33"/>
  <c r="U41" i="33" s="1"/>
  <c r="T33" i="33"/>
  <c r="T36" i="33" s="1"/>
  <c r="P39" i="33"/>
  <c r="P41" i="33" s="1"/>
  <c r="P32" i="33"/>
  <c r="P36" i="33" s="1"/>
  <c r="L34" i="33"/>
  <c r="H34" i="33"/>
  <c r="H36" i="33" s="1"/>
  <c r="AZ33" i="33"/>
  <c r="AV35" i="33"/>
  <c r="AV36" i="33" s="1"/>
  <c r="AT39" i="33"/>
  <c r="AT41" i="33" s="1"/>
  <c r="AR39" i="33"/>
  <c r="AR41" i="33" s="1"/>
  <c r="E30" i="31"/>
  <c r="D30" i="31"/>
  <c r="AK35" i="33"/>
  <c r="AG34" i="33"/>
  <c r="F14" i="31"/>
  <c r="E14" i="31"/>
  <c r="C14" i="31"/>
  <c r="D14" i="31"/>
  <c r="AO39" i="33"/>
  <c r="AO41" i="33" s="1"/>
  <c r="AG39" i="33"/>
  <c r="AG41" i="33" s="1"/>
  <c r="AF39" i="33"/>
  <c r="AF41" i="33" s="1"/>
  <c r="Y33" i="33"/>
  <c r="T39" i="33"/>
  <c r="T41" i="33" s="1"/>
  <c r="L39" i="33"/>
  <c r="L41" i="33" s="1"/>
  <c r="AZ39" i="33"/>
  <c r="AZ41" i="33" s="1"/>
  <c r="AR35" i="33"/>
  <c r="BA34" i="33"/>
  <c r="BA35" i="33"/>
  <c r="BA32" i="33"/>
  <c r="AW35" i="33"/>
  <c r="AW32" i="33"/>
  <c r="AW33" i="33"/>
  <c r="AW39" i="33"/>
  <c r="AW41" i="33" s="1"/>
  <c r="AS33" i="33"/>
  <c r="AS39" i="33"/>
  <c r="AS41" i="33" s="1"/>
  <c r="AS34" i="33"/>
  <c r="AS35" i="33"/>
  <c r="U34" i="33"/>
  <c r="U32" i="33"/>
  <c r="Q32" i="33"/>
  <c r="Q34" i="33"/>
  <c r="M33" i="33"/>
  <c r="M39" i="33"/>
  <c r="M41" i="33" s="1"/>
  <c r="M34" i="33"/>
  <c r="M35" i="33"/>
  <c r="I32" i="33"/>
  <c r="I33" i="33"/>
  <c r="I39" i="33"/>
  <c r="I41" i="33" s="1"/>
  <c r="I34" i="33"/>
  <c r="BA33" i="33"/>
  <c r="U35" i="33"/>
  <c r="M32" i="33"/>
  <c r="I35" i="33"/>
  <c r="E29" i="33"/>
  <c r="AS32" i="33"/>
  <c r="AA36" i="33" l="1"/>
  <c r="AX36" i="33"/>
  <c r="AT36" i="33"/>
  <c r="K36" i="33"/>
  <c r="AZ36" i="33"/>
  <c r="L36" i="33"/>
  <c r="W36" i="33"/>
  <c r="AE36" i="33"/>
  <c r="AI36" i="33"/>
  <c r="AD36" i="33"/>
  <c r="N36" i="33"/>
  <c r="G36" i="33"/>
  <c r="AQ36" i="33"/>
  <c r="S36" i="33"/>
  <c r="AU36" i="33"/>
  <c r="AM36" i="33"/>
  <c r="AY36" i="33"/>
  <c r="O36" i="33"/>
  <c r="E36" i="33"/>
  <c r="E49" i="33" s="1"/>
  <c r="D36" i="33"/>
  <c r="D49" i="33" s="1"/>
  <c r="D99" i="33" s="1"/>
  <c r="D100" i="33" s="1"/>
  <c r="D101" i="33" s="1"/>
  <c r="Y36" i="33"/>
  <c r="R36" i="33"/>
  <c r="AR36" i="33"/>
  <c r="V36" i="33"/>
  <c r="AP36" i="33"/>
  <c r="F36" i="33"/>
  <c r="BB36" i="33"/>
  <c r="AH36" i="33"/>
  <c r="AC36" i="33"/>
  <c r="Z36" i="33"/>
  <c r="AL36" i="33"/>
  <c r="C36" i="33"/>
  <c r="C49" i="33" s="1"/>
  <c r="C99" i="33" s="1"/>
  <c r="C100" i="33" s="1"/>
  <c r="C101" i="33" s="1"/>
  <c r="J36" i="33"/>
  <c r="H91" i="33"/>
  <c r="G95" i="33"/>
  <c r="C38" i="31"/>
  <c r="AK36" i="33"/>
  <c r="F38" i="31"/>
  <c r="AO36" i="33"/>
  <c r="D38" i="31"/>
  <c r="F65" i="33"/>
  <c r="E77" i="33"/>
  <c r="E97" i="33" s="1"/>
  <c r="J68" i="33"/>
  <c r="R64" i="33"/>
  <c r="AG36" i="33"/>
  <c r="E38" i="31"/>
  <c r="I36" i="33"/>
  <c r="BA36" i="33"/>
  <c r="M36" i="33"/>
  <c r="Q36" i="33"/>
  <c r="F29" i="33"/>
  <c r="AS36" i="33"/>
  <c r="U36" i="33"/>
  <c r="AW36" i="33"/>
  <c r="F49" i="33" l="1"/>
  <c r="I91" i="33"/>
  <c r="H95" i="33"/>
  <c r="E99" i="33"/>
  <c r="E100" i="33" s="1"/>
  <c r="E101" i="33" s="1"/>
  <c r="G65" i="33"/>
  <c r="F77" i="33"/>
  <c r="S64" i="33"/>
  <c r="K68" i="33"/>
  <c r="B31" i="31"/>
  <c r="G29" i="33"/>
  <c r="G49" i="33" s="1"/>
  <c r="F97" i="33" l="1"/>
  <c r="F99" i="33" s="1"/>
  <c r="F100" i="33" s="1"/>
  <c r="F101" i="33" s="1"/>
  <c r="I95" i="33"/>
  <c r="J91" i="33"/>
  <c r="B32" i="31"/>
  <c r="B40" i="31" s="1"/>
  <c r="H65" i="33"/>
  <c r="G77" i="33"/>
  <c r="L68" i="33"/>
  <c r="T64" i="33"/>
  <c r="H29" i="33"/>
  <c r="H49" i="33" s="1"/>
  <c r="B39" i="31"/>
  <c r="G97" i="33" l="1"/>
  <c r="G99" i="33" s="1"/>
  <c r="G100" i="33" s="1"/>
  <c r="G101" i="33" s="1"/>
  <c r="J95" i="33"/>
  <c r="K91" i="33"/>
  <c r="B33" i="31"/>
  <c r="B34" i="31" s="1"/>
  <c r="B42" i="31" s="1"/>
  <c r="I65" i="33"/>
  <c r="H77" i="33"/>
  <c r="U64" i="33"/>
  <c r="M68" i="33"/>
  <c r="I29" i="33"/>
  <c r="I49" i="33" s="1"/>
  <c r="H97" i="33" l="1"/>
  <c r="H99" i="33" s="1"/>
  <c r="H100" i="33" s="1"/>
  <c r="H101" i="33" s="1"/>
  <c r="B41" i="31"/>
  <c r="L91" i="33"/>
  <c r="K95" i="33"/>
  <c r="J65" i="33"/>
  <c r="I77" i="33"/>
  <c r="N68" i="33"/>
  <c r="V64" i="33"/>
  <c r="B35" i="31"/>
  <c r="B43" i="31" s="1"/>
  <c r="J29" i="33"/>
  <c r="J49" i="33" s="1"/>
  <c r="C7" i="31"/>
  <c r="I97" i="33" l="1"/>
  <c r="I99" i="33" s="1"/>
  <c r="I100" i="33" s="1"/>
  <c r="I101" i="33" s="1"/>
  <c r="M91" i="33"/>
  <c r="L95" i="33"/>
  <c r="K65" i="33"/>
  <c r="J77" i="33"/>
  <c r="W64" i="33"/>
  <c r="O68" i="33"/>
  <c r="K29" i="33"/>
  <c r="K49" i="33" s="1"/>
  <c r="C8" i="31" l="1"/>
  <c r="C9" i="31" s="1"/>
  <c r="C10" i="31" s="1"/>
  <c r="J97" i="33"/>
  <c r="J99" i="33" s="1"/>
  <c r="J100" i="33" s="1"/>
  <c r="J101" i="33" s="1"/>
  <c r="N91" i="33"/>
  <c r="M95" i="33"/>
  <c r="L65" i="33"/>
  <c r="K77" i="33"/>
  <c r="X64" i="33"/>
  <c r="P68" i="33"/>
  <c r="L29" i="33"/>
  <c r="L49" i="33" s="1"/>
  <c r="K97" i="33" l="1"/>
  <c r="K99" i="33" s="1"/>
  <c r="K100" i="33" s="1"/>
  <c r="K101" i="33" s="1"/>
  <c r="N95" i="33"/>
  <c r="O91" i="33"/>
  <c r="M65" i="33"/>
  <c r="L77" i="33"/>
  <c r="Q68" i="33"/>
  <c r="Y64" i="33"/>
  <c r="C15" i="31"/>
  <c r="M29" i="33"/>
  <c r="M49" i="33" s="1"/>
  <c r="C11" i="31"/>
  <c r="L97" i="33" l="1"/>
  <c r="C16" i="31" s="1"/>
  <c r="C17" i="31" s="1"/>
  <c r="P91" i="33"/>
  <c r="O95" i="33"/>
  <c r="N65" i="33"/>
  <c r="M77" i="33"/>
  <c r="L99" i="33"/>
  <c r="L100" i="33" s="1"/>
  <c r="L101" i="33" s="1"/>
  <c r="Z64" i="33"/>
  <c r="R68" i="33"/>
  <c r="N29" i="33"/>
  <c r="N49" i="33" s="1"/>
  <c r="M97" i="33" l="1"/>
  <c r="M99" i="33" s="1"/>
  <c r="M100" i="33" s="1"/>
  <c r="M101" i="33" s="1"/>
  <c r="Q91" i="33"/>
  <c r="P95" i="33"/>
  <c r="O65" i="33"/>
  <c r="N77" i="33"/>
  <c r="S68" i="33"/>
  <c r="AA64" i="33"/>
  <c r="O29" i="33"/>
  <c r="O49" i="33" s="1"/>
  <c r="C18" i="31"/>
  <c r="C19" i="31" s="1"/>
  <c r="N97" i="33" l="1"/>
  <c r="N99" i="33" s="1"/>
  <c r="N100" i="33" s="1"/>
  <c r="N101" i="33" s="1"/>
  <c r="Q95" i="33"/>
  <c r="R91" i="33"/>
  <c r="P65" i="33"/>
  <c r="O77" i="33"/>
  <c r="T68" i="33"/>
  <c r="AB64" i="33"/>
  <c r="C23" i="31"/>
  <c r="P29" i="33"/>
  <c r="P49" i="33" s="1"/>
  <c r="O97" i="33" l="1"/>
  <c r="C24" i="31" s="1"/>
  <c r="C25" i="31" s="1"/>
  <c r="R95" i="33"/>
  <c r="S91" i="33"/>
  <c r="Q65" i="33"/>
  <c r="P77" i="33"/>
  <c r="AC64" i="33"/>
  <c r="U68" i="33"/>
  <c r="Q29" i="33"/>
  <c r="Q49" i="33" s="1"/>
  <c r="O99" i="33" l="1"/>
  <c r="O100" i="33" s="1"/>
  <c r="O101" i="33" s="1"/>
  <c r="P97" i="33"/>
  <c r="P99" i="33" s="1"/>
  <c r="P100" i="33" s="1"/>
  <c r="P101" i="33" s="1"/>
  <c r="T91" i="33"/>
  <c r="S95" i="33"/>
  <c r="R65" i="33"/>
  <c r="Q77" i="33"/>
  <c r="V68" i="33"/>
  <c r="AD64" i="33"/>
  <c r="R29" i="33"/>
  <c r="R49" i="33" s="1"/>
  <c r="C31" i="31" s="1"/>
  <c r="C26" i="31"/>
  <c r="Q97" i="33" l="1"/>
  <c r="Q99" i="33" s="1"/>
  <c r="Q100" i="33" s="1"/>
  <c r="Q101" i="33" s="1"/>
  <c r="U91" i="33"/>
  <c r="T95" i="33"/>
  <c r="S65" i="33"/>
  <c r="R77" i="33"/>
  <c r="AE64" i="33"/>
  <c r="W68" i="33"/>
  <c r="C39" i="31"/>
  <c r="C27" i="31"/>
  <c r="S29" i="33"/>
  <c r="S49" i="33" s="1"/>
  <c r="R97" i="33" l="1"/>
  <c r="C32" i="31" s="1"/>
  <c r="V91" i="33"/>
  <c r="U95" i="33"/>
  <c r="T65" i="33"/>
  <c r="S77" i="33"/>
  <c r="R99" i="33"/>
  <c r="R100" i="33" s="1"/>
  <c r="R101" i="33" s="1"/>
  <c r="X68" i="33"/>
  <c r="AF64" i="33"/>
  <c r="T29" i="33"/>
  <c r="T49" i="33" s="1"/>
  <c r="C40" i="31" l="1"/>
  <c r="C33" i="31"/>
  <c r="C34" i="31" s="1"/>
  <c r="C42" i="31" s="1"/>
  <c r="S97" i="33"/>
  <c r="S99" i="33" s="1"/>
  <c r="S100" i="33" s="1"/>
  <c r="S101" i="33" s="1"/>
  <c r="V95" i="33"/>
  <c r="W91" i="33"/>
  <c r="C41" i="31"/>
  <c r="U65" i="33"/>
  <c r="T77" i="33"/>
  <c r="AG64" i="33"/>
  <c r="Y68" i="33"/>
  <c r="U29" i="33"/>
  <c r="U49" i="33" s="1"/>
  <c r="D7" i="31" s="1"/>
  <c r="C35" i="31" l="1"/>
  <c r="C43" i="31" s="1"/>
  <c r="T97" i="33"/>
  <c r="T99" i="33" s="1"/>
  <c r="T100" i="33" s="1"/>
  <c r="T101" i="33" s="1"/>
  <c r="X91" i="33"/>
  <c r="W95" i="33"/>
  <c r="V65" i="33"/>
  <c r="U77" i="33"/>
  <c r="Z68" i="33"/>
  <c r="AH64" i="33"/>
  <c r="V29" i="33"/>
  <c r="V49" i="33" s="1"/>
  <c r="U97" i="33" l="1"/>
  <c r="D8" i="31" s="1"/>
  <c r="D9" i="31" s="1"/>
  <c r="D10" i="31" s="1"/>
  <c r="D11" i="31" s="1"/>
  <c r="Y91" i="33"/>
  <c r="X95" i="33"/>
  <c r="U99" i="33"/>
  <c r="U100" i="33" s="1"/>
  <c r="U101" i="33" s="1"/>
  <c r="W65" i="33"/>
  <c r="V77" i="33"/>
  <c r="AI64" i="33"/>
  <c r="AA68" i="33"/>
  <c r="W29" i="33"/>
  <c r="W49" i="33" s="1"/>
  <c r="V97" i="33" l="1"/>
  <c r="V99" i="33" s="1"/>
  <c r="V100" i="33" s="1"/>
  <c r="V101" i="33" s="1"/>
  <c r="Y95" i="33"/>
  <c r="Z91" i="33"/>
  <c r="X65" i="33"/>
  <c r="W77" i="33"/>
  <c r="AB68" i="33"/>
  <c r="AJ64" i="33"/>
  <c r="X29" i="33"/>
  <c r="X49" i="33" s="1"/>
  <c r="W97" i="33" l="1"/>
  <c r="W99" i="33" s="1"/>
  <c r="W100" i="33" s="1"/>
  <c r="W101" i="33" s="1"/>
  <c r="Z95" i="33"/>
  <c r="AA91" i="33"/>
  <c r="Y65" i="33"/>
  <c r="X77" i="33"/>
  <c r="AK64" i="33"/>
  <c r="AC68" i="33"/>
  <c r="D15" i="31"/>
  <c r="Y29" i="33"/>
  <c r="Y49" i="33" s="1"/>
  <c r="X97" i="33" l="1"/>
  <c r="D16" i="31" s="1"/>
  <c r="D17" i="31" s="1"/>
  <c r="D18" i="31" s="1"/>
  <c r="AB91" i="33"/>
  <c r="AA95" i="33"/>
  <c r="X99" i="33"/>
  <c r="X100" i="33" s="1"/>
  <c r="X101" i="33" s="1"/>
  <c r="Z65" i="33"/>
  <c r="Y77" i="33"/>
  <c r="AD68" i="33"/>
  <c r="AL64" i="33"/>
  <c r="Z29" i="33"/>
  <c r="Z49" i="33" s="1"/>
  <c r="Y97" i="33" l="1"/>
  <c r="Y99" i="33" s="1"/>
  <c r="Y100" i="33" s="1"/>
  <c r="Y101" i="33" s="1"/>
  <c r="AC91" i="33"/>
  <c r="AB95" i="33"/>
  <c r="AA65" i="33"/>
  <c r="Z77" i="33"/>
  <c r="AM64" i="33"/>
  <c r="AE68" i="33"/>
  <c r="AA29" i="33"/>
  <c r="AA49" i="33" s="1"/>
  <c r="D23" i="31" s="1"/>
  <c r="D19" i="31"/>
  <c r="Z97" i="33" l="1"/>
  <c r="Z99" i="33" s="1"/>
  <c r="Z100" i="33" s="1"/>
  <c r="Z101" i="33" s="1"/>
  <c r="AC95" i="33"/>
  <c r="AD91" i="33"/>
  <c r="AB65" i="33"/>
  <c r="AA77" i="33"/>
  <c r="AF68" i="33"/>
  <c r="AN64" i="33"/>
  <c r="AB29" i="33"/>
  <c r="AB49" i="33" s="1"/>
  <c r="AA97" i="33" l="1"/>
  <c r="D24" i="31" s="1"/>
  <c r="D25" i="31" s="1"/>
  <c r="D26" i="31" s="1"/>
  <c r="D27" i="31" s="1"/>
  <c r="AD95" i="33"/>
  <c r="AE91" i="33"/>
  <c r="AC65" i="33"/>
  <c r="AB77" i="33"/>
  <c r="AO64" i="33"/>
  <c r="AG68" i="33"/>
  <c r="AC29" i="33"/>
  <c r="AC49" i="33" s="1"/>
  <c r="AA99" i="33" l="1"/>
  <c r="AA100" i="33" s="1"/>
  <c r="AA101" i="33" s="1"/>
  <c r="AB97" i="33"/>
  <c r="AB99" i="33" s="1"/>
  <c r="AB100" i="33" s="1"/>
  <c r="AB101" i="33" s="1"/>
  <c r="AF91" i="33"/>
  <c r="AE95" i="33"/>
  <c r="AD65" i="33"/>
  <c r="AC77" i="33"/>
  <c r="AP64" i="33"/>
  <c r="AH68" i="33"/>
  <c r="AD29" i="33"/>
  <c r="AD49" i="33" s="1"/>
  <c r="AC97" i="33" l="1"/>
  <c r="AC99" i="33" s="1"/>
  <c r="AC100" i="33" s="1"/>
  <c r="AC101" i="33" s="1"/>
  <c r="AG91" i="33"/>
  <c r="AF95" i="33"/>
  <c r="AE65" i="33"/>
  <c r="AD77" i="33"/>
  <c r="AI68" i="33"/>
  <c r="AQ64" i="33"/>
  <c r="D31" i="31"/>
  <c r="AE29" i="33"/>
  <c r="AE49" i="33" s="1"/>
  <c r="AD97" i="33" l="1"/>
  <c r="D32" i="31" s="1"/>
  <c r="AH91" i="33"/>
  <c r="AG95" i="33"/>
  <c r="AF65" i="33"/>
  <c r="AE77" i="33"/>
  <c r="AJ68" i="33"/>
  <c r="AR64" i="33"/>
  <c r="AF29" i="33"/>
  <c r="AF49" i="33" s="1"/>
  <c r="D39" i="31"/>
  <c r="AD99" i="33" l="1"/>
  <c r="AD100" i="33" s="1"/>
  <c r="AD101" i="33" s="1"/>
  <c r="D40" i="31"/>
  <c r="D33" i="31"/>
  <c r="D34" i="31" s="1"/>
  <c r="D42" i="31" s="1"/>
  <c r="AE97" i="33"/>
  <c r="AE99" i="33" s="1"/>
  <c r="AE100" i="33" s="1"/>
  <c r="AE101" i="33" s="1"/>
  <c r="AH95" i="33"/>
  <c r="AI91" i="33"/>
  <c r="AG65" i="33"/>
  <c r="AF77" i="33"/>
  <c r="AS64" i="33"/>
  <c r="AK68" i="33"/>
  <c r="AG29" i="33"/>
  <c r="AG49" i="33" s="1"/>
  <c r="D41" i="31" l="1"/>
  <c r="AF97" i="33"/>
  <c r="AF99" i="33" s="1"/>
  <c r="AF100" i="33" s="1"/>
  <c r="AF101" i="33" s="1"/>
  <c r="AJ91" i="33"/>
  <c r="AI95" i="33"/>
  <c r="AH65" i="33"/>
  <c r="AG77" i="33"/>
  <c r="AL68" i="33"/>
  <c r="AT64" i="33"/>
  <c r="D35" i="31"/>
  <c r="D43" i="31" s="1"/>
  <c r="AH29" i="33"/>
  <c r="AH49" i="33" s="1"/>
  <c r="E7" i="31"/>
  <c r="AG97" i="33" l="1"/>
  <c r="E8" i="31" s="1"/>
  <c r="E9" i="31" s="1"/>
  <c r="AK91" i="33"/>
  <c r="AJ95" i="33"/>
  <c r="AI65" i="33"/>
  <c r="AH77" i="33"/>
  <c r="AU64" i="33"/>
  <c r="AM68" i="33"/>
  <c r="AI29" i="33"/>
  <c r="AI49" i="33" s="1"/>
  <c r="AG99" i="33" l="1"/>
  <c r="AG100" i="33" s="1"/>
  <c r="AG101" i="33" s="1"/>
  <c r="AH97" i="33"/>
  <c r="AH99" i="33" s="1"/>
  <c r="AH100" i="33" s="1"/>
  <c r="AH101" i="33" s="1"/>
  <c r="AK95" i="33"/>
  <c r="AL91" i="33"/>
  <c r="AJ65" i="33"/>
  <c r="AI77" i="33"/>
  <c r="AN68" i="33"/>
  <c r="AV64" i="33"/>
  <c r="AJ29" i="33"/>
  <c r="AJ49" i="33" s="1"/>
  <c r="E10" i="31"/>
  <c r="E11" i="31" s="1"/>
  <c r="AI97" i="33" l="1"/>
  <c r="AI99" i="33" s="1"/>
  <c r="AI100" i="33" s="1"/>
  <c r="AI101" i="33" s="1"/>
  <c r="AL95" i="33"/>
  <c r="AM91" i="33"/>
  <c r="AK65" i="33"/>
  <c r="AJ77" i="33"/>
  <c r="AW64" i="33"/>
  <c r="AO68" i="33"/>
  <c r="AK29" i="33"/>
  <c r="AK49" i="33" s="1"/>
  <c r="E15" i="31"/>
  <c r="AJ97" i="33" l="1"/>
  <c r="E16" i="31" s="1"/>
  <c r="E17" i="31" s="1"/>
  <c r="AN91" i="33"/>
  <c r="AM95" i="33"/>
  <c r="AL65" i="33"/>
  <c r="AK77" i="33"/>
  <c r="AX64" i="33"/>
  <c r="AP68" i="33"/>
  <c r="AL29" i="33"/>
  <c r="AL49" i="33" s="1"/>
  <c r="AJ99" i="33" l="1"/>
  <c r="AJ100" i="33" s="1"/>
  <c r="AJ101" i="33" s="1"/>
  <c r="AK97" i="33"/>
  <c r="AK99" i="33" s="1"/>
  <c r="AK100" i="33" s="1"/>
  <c r="AK101" i="33" s="1"/>
  <c r="AO91" i="33"/>
  <c r="AN95" i="33"/>
  <c r="AM65" i="33"/>
  <c r="AL77" i="33"/>
  <c r="AQ68" i="33"/>
  <c r="AY64" i="33"/>
  <c r="E18" i="31"/>
  <c r="E19" i="31" s="1"/>
  <c r="AM29" i="33"/>
  <c r="AM49" i="33" s="1"/>
  <c r="E23" i="31" s="1"/>
  <c r="AL97" i="33" l="1"/>
  <c r="AL99" i="33" s="1"/>
  <c r="AL100" i="33" s="1"/>
  <c r="AL101" i="33" s="1"/>
  <c r="AO95" i="33"/>
  <c r="AP91" i="33"/>
  <c r="AN65" i="33"/>
  <c r="AM77" i="33"/>
  <c r="AZ64" i="33"/>
  <c r="AR68" i="33"/>
  <c r="AN29" i="33"/>
  <c r="AN49" i="33" s="1"/>
  <c r="AM97" i="33" l="1"/>
  <c r="E24" i="31" s="1"/>
  <c r="E25" i="31" s="1"/>
  <c r="E26" i="31" s="1"/>
  <c r="E27" i="31" s="1"/>
  <c r="AP95" i="33"/>
  <c r="AQ91" i="33"/>
  <c r="AO65" i="33"/>
  <c r="AN77" i="33"/>
  <c r="AS68" i="33"/>
  <c r="BA64" i="33"/>
  <c r="AO29" i="33"/>
  <c r="AO49" i="33" s="1"/>
  <c r="AM99" i="33" l="1"/>
  <c r="AM100" i="33" s="1"/>
  <c r="AM101" i="33" s="1"/>
  <c r="AN97" i="33"/>
  <c r="AN99" i="33" s="1"/>
  <c r="AN100" i="33" s="1"/>
  <c r="AN101" i="33" s="1"/>
  <c r="AR91" i="33"/>
  <c r="AQ95" i="33"/>
  <c r="AP65" i="33"/>
  <c r="AO77" i="33"/>
  <c r="BB64" i="33"/>
  <c r="AT68" i="33"/>
  <c r="AP29" i="33"/>
  <c r="AP49" i="33" s="1"/>
  <c r="AO97" i="33" l="1"/>
  <c r="AO99" i="33" s="1"/>
  <c r="AO100" i="33" s="1"/>
  <c r="AO101" i="33" s="1"/>
  <c r="AS91" i="33"/>
  <c r="AR95" i="33"/>
  <c r="AQ65" i="33"/>
  <c r="AP77" i="33"/>
  <c r="AU68" i="33"/>
  <c r="E31" i="31"/>
  <c r="AQ29" i="33"/>
  <c r="AQ49" i="33" s="1"/>
  <c r="AP97" i="33" l="1"/>
  <c r="E32" i="31" s="1"/>
  <c r="AT91" i="33"/>
  <c r="AS95" i="33"/>
  <c r="AR65" i="33"/>
  <c r="AQ77" i="33"/>
  <c r="AV68" i="33"/>
  <c r="AR29" i="33"/>
  <c r="AR49" i="33" s="1"/>
  <c r="E39" i="31"/>
  <c r="AP99" i="33" l="1"/>
  <c r="AP100" i="33" s="1"/>
  <c r="AP101" i="33" s="1"/>
  <c r="E40" i="31"/>
  <c r="E33" i="31"/>
  <c r="E34" i="31" s="1"/>
  <c r="E42" i="31" s="1"/>
  <c r="AQ97" i="33"/>
  <c r="AQ99" i="33" s="1"/>
  <c r="AQ100" i="33" s="1"/>
  <c r="AQ101" i="33" s="1"/>
  <c r="AT95" i="33"/>
  <c r="AU91" i="33"/>
  <c r="AS65" i="33"/>
  <c r="AR77" i="33"/>
  <c r="AW68" i="33"/>
  <c r="AS29" i="33"/>
  <c r="AS49" i="33" s="1"/>
  <c r="E41" i="31" l="1"/>
  <c r="AR97" i="33"/>
  <c r="AR99" i="33" s="1"/>
  <c r="AR100" i="33" s="1"/>
  <c r="AR101" i="33" s="1"/>
  <c r="AV91" i="33"/>
  <c r="AU95" i="33"/>
  <c r="AT65" i="33"/>
  <c r="AS77" i="33"/>
  <c r="AX68" i="33"/>
  <c r="E35" i="31"/>
  <c r="E43" i="31" s="1"/>
  <c r="AT29" i="33"/>
  <c r="AT49" i="33" s="1"/>
  <c r="F7" i="31"/>
  <c r="AS97" i="33" l="1"/>
  <c r="F8" i="31" s="1"/>
  <c r="F9" i="31" s="1"/>
  <c r="AW91" i="33"/>
  <c r="AV95" i="33"/>
  <c r="AU65" i="33"/>
  <c r="AT77" i="33"/>
  <c r="AT97" i="33" s="1"/>
  <c r="AY68" i="33"/>
  <c r="AU29" i="33"/>
  <c r="AU49" i="33" s="1"/>
  <c r="AS99" i="33" l="1"/>
  <c r="AS100" i="33" s="1"/>
  <c r="AS101" i="33" s="1"/>
  <c r="AW95" i="33"/>
  <c r="AX91" i="33"/>
  <c r="AT99" i="33"/>
  <c r="AT100" i="33" s="1"/>
  <c r="AT101" i="33" s="1"/>
  <c r="AV65" i="33"/>
  <c r="AU77" i="33"/>
  <c r="AZ68" i="33"/>
  <c r="AV29" i="33"/>
  <c r="AV49" i="33" s="1"/>
  <c r="F10" i="31"/>
  <c r="AU97" i="33" l="1"/>
  <c r="AU99" i="33" s="1"/>
  <c r="AU100" i="33" s="1"/>
  <c r="AU101" i="33" s="1"/>
  <c r="AX95" i="33"/>
  <c r="AY91" i="33"/>
  <c r="AW65" i="33"/>
  <c r="AV77" i="33"/>
  <c r="BA68" i="33"/>
  <c r="F11" i="31"/>
  <c r="F15" i="31"/>
  <c r="AW29" i="33"/>
  <c r="AW49" i="33" s="1"/>
  <c r="AV97" i="33" l="1"/>
  <c r="F16" i="31" s="1"/>
  <c r="F17" i="31" s="1"/>
  <c r="AZ91" i="33"/>
  <c r="AY95" i="33"/>
  <c r="AV99" i="33"/>
  <c r="AV100" i="33" s="1"/>
  <c r="AV101" i="33" s="1"/>
  <c r="AX65" i="33"/>
  <c r="AW77" i="33"/>
  <c r="BB68" i="33"/>
  <c r="AX29" i="33"/>
  <c r="AX49" i="33" s="1"/>
  <c r="AW97" i="33" l="1"/>
  <c r="AW99" i="33" s="1"/>
  <c r="AW100" i="33" s="1"/>
  <c r="AW101" i="33" s="1"/>
  <c r="BA91" i="33"/>
  <c r="AZ95" i="33"/>
  <c r="AY65" i="33"/>
  <c r="AX77" i="33"/>
  <c r="AY29" i="33"/>
  <c r="AY49" i="33" s="1"/>
  <c r="F18" i="31"/>
  <c r="AX97" i="33" l="1"/>
  <c r="AX99" i="33" s="1"/>
  <c r="AX100" i="33" s="1"/>
  <c r="AX101" i="33" s="1"/>
  <c r="BA95" i="33"/>
  <c r="BB91" i="33"/>
  <c r="BB95" i="33" s="1"/>
  <c r="AZ65" i="33"/>
  <c r="AY77" i="33"/>
  <c r="F19" i="31"/>
  <c r="F23" i="31"/>
  <c r="AZ29" i="33"/>
  <c r="AZ49" i="33" s="1"/>
  <c r="AY97" i="33" l="1"/>
  <c r="F24" i="31" s="1"/>
  <c r="F25" i="31" s="1"/>
  <c r="AY99" i="33"/>
  <c r="AY100" i="33" s="1"/>
  <c r="AY101" i="33" s="1"/>
  <c r="BA65" i="33"/>
  <c r="AZ77" i="33"/>
  <c r="BB29" i="33"/>
  <c r="BB49" i="33" s="1"/>
  <c r="BA29" i="33"/>
  <c r="BA49" i="33" s="1"/>
  <c r="AZ97" i="33" l="1"/>
  <c r="AZ99" i="33" s="1"/>
  <c r="AZ100" i="33" s="1"/>
  <c r="AZ101" i="33" s="1"/>
  <c r="BB65" i="33"/>
  <c r="BB77" i="33" s="1"/>
  <c r="BA77" i="33"/>
  <c r="BA97" i="33" s="1"/>
  <c r="F31" i="31"/>
  <c r="F26" i="31"/>
  <c r="BB97" i="33" l="1"/>
  <c r="BB99" i="33" s="1"/>
  <c r="BB100" i="33" s="1"/>
  <c r="BB101" i="33" s="1"/>
  <c r="F32" i="31"/>
  <c r="F40" i="31" s="1"/>
  <c r="BA99" i="33"/>
  <c r="BA100" i="33" s="1"/>
  <c r="BA101" i="33" s="1"/>
  <c r="F39" i="31"/>
  <c r="F27" i="31"/>
  <c r="F33" i="31" l="1"/>
  <c r="F34" i="31" l="1"/>
  <c r="F41" i="31"/>
  <c r="F35" i="31" l="1"/>
  <c r="F43" i="31" s="1"/>
  <c r="F42" i="31"/>
</calcChain>
</file>

<file path=xl/sharedStrings.xml><?xml version="1.0" encoding="utf-8"?>
<sst xmlns="http://schemas.openxmlformats.org/spreadsheetml/2006/main" count="383" uniqueCount="191">
  <si>
    <t>Revenue</t>
  </si>
  <si>
    <t>Expenses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</si>
  <si>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</si>
  <si>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</si>
  <si>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</si>
  <si>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</si>
  <si>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</si>
  <si>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</si>
  <si>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</si>
  <si>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</si>
  <si>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</si>
  <si>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Expenses</t>
  </si>
  <si>
    <t>April</t>
  </si>
  <si>
    <t>May</t>
  </si>
  <si>
    <t>June</t>
  </si>
  <si>
    <t>Marketing</t>
  </si>
  <si>
    <t>Total Revenue</t>
  </si>
  <si>
    <t>Insurance</t>
  </si>
  <si>
    <t>Clinical</t>
  </si>
  <si>
    <t>Other</t>
  </si>
  <si>
    <t>Book Keeping</t>
  </si>
  <si>
    <t>Programs</t>
  </si>
  <si>
    <t>Rent</t>
  </si>
  <si>
    <t>Facebook Promotion</t>
  </si>
  <si>
    <t>SAS</t>
  </si>
  <si>
    <t>Q4</t>
  </si>
  <si>
    <t>Q1</t>
  </si>
  <si>
    <t>Q2</t>
  </si>
  <si>
    <t>Q3</t>
  </si>
  <si>
    <t>Follow-Up</t>
  </si>
  <si>
    <t>Assumptions</t>
  </si>
  <si>
    <t>Total Patients per month</t>
  </si>
  <si>
    <t>Retail ($/pt)</t>
  </si>
  <si>
    <t>Dynacare/Lifelabs ($/pt)</t>
  </si>
  <si>
    <t>EMR</t>
  </si>
  <si>
    <t>Key Milstones/Goal</t>
  </si>
  <si>
    <t>Outsourcing Support</t>
  </si>
  <si>
    <t>Quickbooks</t>
  </si>
  <si>
    <t>Leadpages</t>
  </si>
  <si>
    <t>Fax</t>
  </si>
  <si>
    <t>Total Expense</t>
  </si>
  <si>
    <t>Gross Income</t>
  </si>
  <si>
    <t>Tax required</t>
  </si>
  <si>
    <t>Net Income</t>
  </si>
  <si>
    <t>PLANNING SUMMARY</t>
  </si>
  <si>
    <t>Fiscal Year 2016</t>
  </si>
  <si>
    <t>Fee</t>
  </si>
  <si>
    <t>Sales Price</t>
  </si>
  <si>
    <t>Total Product Sales</t>
  </si>
  <si>
    <t>Total Lab Sales</t>
  </si>
  <si>
    <t>Total Program Sales</t>
  </si>
  <si>
    <t xml:space="preserve">Total Clinical </t>
  </si>
  <si>
    <t>Total Op. Expense</t>
  </si>
  <si>
    <t>Total SAS Expense</t>
  </si>
  <si>
    <t>Total Marketing Expense</t>
  </si>
  <si>
    <t>Patients</t>
  </si>
  <si>
    <t>Total Start Up Expense</t>
  </si>
  <si>
    <r>
      <rPr>
        <sz val="12"/>
        <color theme="1"/>
        <rFont val="Calibri"/>
        <family val="2"/>
        <scheme val="minor"/>
      </rPr>
      <t>Fullscript</t>
    </r>
    <r>
      <rPr>
        <sz val="12"/>
        <color theme="1"/>
        <rFont val="Calibri"/>
        <family val="2"/>
        <scheme val="minor"/>
      </rPr>
      <t xml:space="preserve"> ($/pt)</t>
    </r>
  </si>
  <si>
    <r>
      <t>Supplements (Dispens) ($</t>
    </r>
    <r>
      <rPr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/pt)</t>
    </r>
  </si>
  <si>
    <t>Procedure A</t>
  </si>
  <si>
    <t>Procedure B</t>
  </si>
  <si>
    <t>Year</t>
  </si>
  <si>
    <t>Tax Rate</t>
  </si>
  <si>
    <t>Tax</t>
  </si>
  <si>
    <t>Office Equipment</t>
  </si>
  <si>
    <t>Medical Equipment</t>
  </si>
  <si>
    <t>Training and Education</t>
  </si>
  <si>
    <t>Memberships</t>
  </si>
  <si>
    <t>Professional Fees</t>
  </si>
  <si>
    <t>Website</t>
  </si>
  <si>
    <t>Equipment</t>
  </si>
  <si>
    <t>Technology (Computer, etc.)</t>
  </si>
  <si>
    <t>Regulatory Fees</t>
  </si>
  <si>
    <t>Telephone</t>
  </si>
  <si>
    <t>Webinar Platform</t>
  </si>
  <si>
    <t>Physical Assets</t>
  </si>
  <si>
    <t>Email Marketing (Active Campaign)</t>
  </si>
  <si>
    <t>Occasional Expenses</t>
  </si>
  <si>
    <t>Rebranding</t>
  </si>
  <si>
    <t>Cool Sofware</t>
  </si>
  <si>
    <t>Ad Management Fee</t>
  </si>
  <si>
    <t>Associate Rent</t>
  </si>
  <si>
    <t>Your Numbers</t>
  </si>
  <si>
    <t>New Pt/Mos</t>
  </si>
  <si>
    <t>F/U / Mos</t>
  </si>
  <si>
    <t>Supplement Sale/pt</t>
  </si>
  <si>
    <t>Let's Model this Out</t>
  </si>
  <si>
    <t>Clinical Practice</t>
  </si>
  <si>
    <t>Intake</t>
  </si>
  <si>
    <t>Acute</t>
  </si>
  <si>
    <t>New Participants/mos</t>
  </si>
  <si>
    <t>Acute Apt/mos</t>
  </si>
  <si>
    <t>Supplement Sales/pt</t>
  </si>
  <si>
    <t>Group Program/quarter</t>
  </si>
  <si>
    <t>Price</t>
  </si>
  <si>
    <t>Pricing Strategy</t>
  </si>
  <si>
    <t>Variables</t>
  </si>
  <si>
    <t>Model 1</t>
  </si>
  <si>
    <t>Model 2</t>
  </si>
  <si>
    <t>F/U/Mos (yr 2 pt)</t>
  </si>
  <si>
    <t>Transformational Program</t>
  </si>
  <si>
    <t>Group Program Revenue</t>
  </si>
  <si>
    <t>/ Quarter</t>
  </si>
  <si>
    <t>Revenue Models</t>
  </si>
  <si>
    <t>The 'Old' Way</t>
  </si>
  <si>
    <t>Lifetime Value</t>
  </si>
  <si>
    <t>Intake + 5 f/u yr 1</t>
  </si>
  <si>
    <t>+</t>
  </si>
  <si>
    <t>3 f/u yr 2</t>
  </si>
  <si>
    <t>=</t>
  </si>
  <si>
    <t>2  f/u yr 3</t>
  </si>
  <si>
    <t>Cost of Acquistition</t>
  </si>
  <si>
    <t>LTV:COA</t>
  </si>
  <si>
    <t>50 to 1</t>
  </si>
  <si>
    <t>(Marketing Expenses /Mos) / New Patients per month</t>
  </si>
  <si>
    <t>New Pt Rev</t>
  </si>
  <si>
    <t>F/U Rev</t>
  </si>
  <si>
    <t>Supp Rev</t>
  </si>
  <si>
    <t>Total Rev</t>
  </si>
  <si>
    <t>Group Program</t>
  </si>
  <si>
    <t>The 'CC' Way</t>
  </si>
  <si>
    <t>(ea pt sees practitioner 6 times in yr 2 and 3)</t>
  </si>
  <si>
    <t>(yr 1, pt see practitioner 9 times)</t>
  </si>
  <si>
    <t>Intake + 9 f/u yr 1</t>
  </si>
  <si>
    <t>6 f/u yr 2</t>
  </si>
  <si>
    <t>6  f/u yr 3</t>
  </si>
  <si>
    <t>73 to 1</t>
  </si>
  <si>
    <t>Operational Expenses (Fixed Exp)</t>
  </si>
  <si>
    <t>CONO</t>
  </si>
  <si>
    <t>1 to 1</t>
  </si>
  <si>
    <t>High ticket</t>
  </si>
  <si>
    <t>Online</t>
  </si>
  <si>
    <t>1:1 Days per Week</t>
  </si>
  <si>
    <t>Fabulous Fertility  Mama Group</t>
  </si>
  <si>
    <t>Detox Your Life Foundational Program</t>
  </si>
  <si>
    <t>Scenarios</t>
  </si>
  <si>
    <t>High Ticket 1:1 F/U</t>
  </si>
  <si>
    <t>Reg Follow-Up</t>
  </si>
  <si>
    <t>New Patients Intake (Reg)</t>
  </si>
  <si>
    <t>High Ticket Intake (Reg)</t>
  </si>
  <si>
    <t>Foundational Program</t>
  </si>
  <si>
    <t>Foundational Program (Q2)</t>
  </si>
  <si>
    <t>Membership (Q4)</t>
  </si>
  <si>
    <t>Group Program (Q4)</t>
  </si>
  <si>
    <t>New High-Ticket 1:1 (Q3)</t>
  </si>
  <si>
    <t>High Ticket Follow-Up (Q3)</t>
  </si>
  <si>
    <t>New Patients per month (Q3)</t>
  </si>
  <si>
    <t>Follow-Up Patients per month (Q3)</t>
  </si>
  <si>
    <t>Product (DO NOT TOUCH)</t>
  </si>
  <si>
    <t>Lab Testing (DO NOT TOUCH)</t>
  </si>
  <si>
    <t xml:space="preserve">Group </t>
  </si>
  <si>
    <t>Total Revenue ($83, 500)</t>
  </si>
  <si>
    <t>KPI Tracking Spreadsheet</t>
  </si>
  <si>
    <t>FINANCIAL</t>
  </si>
  <si>
    <t>Gross Revenue</t>
  </si>
  <si>
    <t>Cost of Goods Sold</t>
  </si>
  <si>
    <t>Net Revenue</t>
  </si>
  <si>
    <t>Profit (after you pay yourself)</t>
  </si>
  <si>
    <t>Cost of Acquisition</t>
  </si>
  <si>
    <t>Reg Patient</t>
  </si>
  <si>
    <t>High Ticket</t>
  </si>
  <si>
    <t>Membership</t>
  </si>
  <si>
    <t>Online Marketing Efforts (Per Project)</t>
  </si>
  <si>
    <t>Lifetime Value of  a Customer (LTV)</t>
  </si>
  <si>
    <t>Customer Acquisition Cost (CAC)</t>
  </si>
  <si>
    <t>Average Order Value (AOV)</t>
  </si>
  <si>
    <t>Value per Lead (VPL)</t>
  </si>
  <si>
    <t>Cost per Click (CPC)</t>
  </si>
  <si>
    <t>LEAD. GENERATION</t>
  </si>
  <si>
    <t>Social</t>
  </si>
  <si>
    <t>Engagement Score</t>
  </si>
  <si>
    <t>New followers</t>
  </si>
  <si>
    <t>Total Followers</t>
  </si>
  <si>
    <t>Website Click Throughs</t>
  </si>
  <si>
    <t>Email</t>
  </si>
  <si>
    <t>New Leads</t>
  </si>
  <si>
    <t>Unsubscribes</t>
  </si>
  <si>
    <t>Snap Shot Categories</t>
  </si>
  <si>
    <t>Open-Rate</t>
  </si>
  <si>
    <t>Click Through Rate</t>
  </si>
  <si>
    <t>Program Snap Shots</t>
  </si>
  <si>
    <t>New Pt. Reg</t>
  </si>
  <si>
    <t>New Pt H/T</t>
  </si>
  <si>
    <t>Follow-Up Reg</t>
  </si>
  <si>
    <t>Follow-Up H/T</t>
  </si>
  <si>
    <t>PROGRAM SNAPSHOT</t>
  </si>
  <si>
    <t>Marketing Campaign SNAPSHOT</t>
  </si>
  <si>
    <t>Registrants</t>
  </si>
  <si>
    <t>Webinar Show-Up</t>
  </si>
  <si>
    <t>Ad Spend</t>
  </si>
  <si>
    <t>Programs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</si>
</sst>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-0.499984740745262"/>
      <name val="Calibri"/>
      <scheme val="minor"/>
    </font>
    <font>
      <sz val="12"/>
      <color rgb="FF000000"/>
      <name val="Calibri"/>
      <scheme val="minor"/>
    </font>
    <font>
      <i/>
      <sz val="12"/>
      <color theme="1"/>
      <name val="Calibri"/>
      <scheme val="minor"/>
    </font>
    <font>
      <b/>
      <sz val="12"/>
      <color rgb="FF0F243E"/>
      <name val="Calibri"/>
      <scheme val="minor"/>
    </font>
    <font>
      <sz val="11"/>
      <color rgb="FFFF0000"/>
      <name val="Calibri"/>
      <scheme val="minor"/>
    </font>
    <font>
      <b/>
      <sz val="14"/>
      <color theme="0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1"/>
      <color theme="0"/>
      <name val="Calibri"/>
      <scheme val="minor"/>
    </font>
    <font>
      <b/>
      <sz val="11"/>
      <color rgb="FF000000"/>
      <name val="Calibri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auto="1"/>
      </top>
      <bottom style="thin">
        <color indexed="64"/>
      </bottom>
      <diagonal/>
    </border>
    <border>
      <left style="thin">
        <color rgb="FF000000"/>
      </left>
      <right/>
      <top style="medium">
        <color auto="1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 style="thin">
        <color indexed="64"/>
      </bottom>
      <diagonal/>
    </border>
  </borders>
  <cellStyleXfs count="1246">
    <xf numFmtId="0" fontId="0" fillId="0" borderId="0"/>
    <xf numFmtId="44" fontId="8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6">
    <xf numFmtId="0" fontId="0" fillId="0" borderId="0" xfId="0"/>
    <xf numFmtId="0" fontId="10" fillId="0" borderId="0" xfId="0" applyFont="1"/>
    <xf numFmtId="0" fontId="13" fillId="7" borderId="0" xfId="0" applyFont="1" applyFill="1"/>
    <xf numFmtId="44" fontId="0" fillId="0" borderId="0" xfId="0" applyNumberFormat="1"/>
    <xf numFmtId="44" fontId="0" fillId="0" borderId="10" xfId="0" applyNumberFormat="1" applyBorder="1"/>
    <xf numFmtId="44" fontId="0" fillId="0" borderId="5" xfId="0" applyNumberFormat="1" applyBorder="1"/>
    <xf numFmtId="0" fontId="16" fillId="8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4" fontId="10" fillId="0" borderId="4" xfId="0" applyNumberFormat="1" applyFont="1" applyBorder="1" applyAlignment="1">
      <alignment horizontal="left" wrapText="1"/>
    </xf>
    <xf numFmtId="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3" xfId="0" applyFont="1" applyBorder="1" applyAlignment="1">
      <alignment horizontal="left" wrapText="1"/>
    </xf>
    <xf numFmtId="4" fontId="15" fillId="0" borderId="4" xfId="0" applyNumberFormat="1" applyFont="1" applyFill="1" applyBorder="1" applyAlignment="1">
      <alignment horizontal="left" wrapText="1"/>
    </xf>
    <xf numFmtId="4" fontId="15" fillId="0" borderId="4" xfId="0" applyNumberFormat="1" applyFont="1" applyBorder="1" applyAlignment="1">
      <alignment horizontal="left" wrapText="1"/>
    </xf>
    <xf numFmtId="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left" wrapText="1"/>
    </xf>
    <xf numFmtId="4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right" wrapText="1"/>
    </xf>
    <xf numFmtId="0" fontId="17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9" fillId="9" borderId="0" xfId="0" applyFont="1" applyFill="1"/>
    <xf numFmtId="0" fontId="9" fillId="0" borderId="0" xfId="0" applyFont="1"/>
    <xf numFmtId="0" fontId="17" fillId="0" borderId="0" xfId="0" applyFont="1"/>
    <xf numFmtId="44" fontId="9" fillId="0" borderId="0" xfId="0" applyNumberFormat="1" applyFont="1"/>
    <xf numFmtId="44" fontId="9" fillId="0" borderId="10" xfId="0" applyNumberFormat="1" applyFont="1" applyBorder="1"/>
    <xf numFmtId="44" fontId="5" fillId="0" borderId="1" xfId="0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20" fillId="0" borderId="0" xfId="0" applyFont="1"/>
    <xf numFmtId="4" fontId="5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44" fontId="5" fillId="8" borderId="1" xfId="0" applyNumberFormat="1" applyFont="1" applyFill="1" applyBorder="1" applyAlignment="1">
      <alignment horizontal="right"/>
    </xf>
    <xf numFmtId="44" fontId="15" fillId="8" borderId="1" xfId="0" applyNumberFormat="1" applyFont="1" applyFill="1" applyBorder="1" applyAlignment="1">
      <alignment horizontal="right"/>
    </xf>
    <xf numFmtId="0" fontId="15" fillId="7" borderId="2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44" fontId="5" fillId="7" borderId="1" xfId="0" applyNumberFormat="1" applyFont="1" applyFill="1" applyBorder="1" applyAlignment="1">
      <alignment horizontal="right"/>
    </xf>
    <xf numFmtId="0" fontId="15" fillId="7" borderId="1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left"/>
    </xf>
    <xf numFmtId="44" fontId="5" fillId="10" borderId="1" xfId="0" applyNumberFormat="1" applyFont="1" applyFill="1" applyBorder="1" applyAlignment="1">
      <alignment horizontal="left"/>
    </xf>
    <xf numFmtId="0" fontId="15" fillId="10" borderId="2" xfId="0" applyFont="1" applyFill="1" applyBorder="1" applyAlignment="1">
      <alignment horizontal="left"/>
    </xf>
    <xf numFmtId="0" fontId="21" fillId="11" borderId="1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4" fontId="5" fillId="0" borderId="1" xfId="0" applyNumberFormat="1" applyFont="1" applyFill="1" applyBorder="1"/>
    <xf numFmtId="0" fontId="5" fillId="0" borderId="1" xfId="0" applyFont="1" applyFill="1" applyBorder="1"/>
    <xf numFmtId="0" fontId="5" fillId="0" borderId="0" xfId="0" applyFont="1" applyFill="1"/>
    <xf numFmtId="0" fontId="21" fillId="0" borderId="2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19" xfId="0" applyFont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5" fillId="0" borderId="19" xfId="0" applyFont="1" applyFill="1" applyBorder="1"/>
    <xf numFmtId="0" fontId="5" fillId="0" borderId="20" xfId="0" applyFont="1" applyFill="1" applyBorder="1"/>
    <xf numFmtId="4" fontId="5" fillId="0" borderId="19" xfId="0" applyNumberFormat="1" applyFont="1" applyFill="1" applyBorder="1"/>
    <xf numFmtId="4" fontId="5" fillId="0" borderId="20" xfId="0" applyNumberFormat="1" applyFont="1" applyFill="1" applyBorder="1"/>
    <xf numFmtId="0" fontId="5" fillId="0" borderId="21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15" fillId="0" borderId="3" xfId="0" applyFont="1" applyFill="1" applyBorder="1" applyAlignment="1">
      <alignment wrapText="1"/>
    </xf>
    <xf numFmtId="0" fontId="5" fillId="0" borderId="22" xfId="0" applyFont="1" applyBorder="1" applyAlignment="1">
      <alignment horizontal="left"/>
    </xf>
    <xf numFmtId="4" fontId="10" fillId="0" borderId="3" xfId="0" applyNumberFormat="1" applyFont="1" applyBorder="1" applyAlignment="1">
      <alignment horizontal="left" wrapText="1"/>
    </xf>
    <xf numFmtId="4" fontId="15" fillId="0" borderId="3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right" wrapText="1"/>
    </xf>
    <xf numFmtId="0" fontId="15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left" wrapText="1"/>
    </xf>
    <xf numFmtId="4" fontId="15" fillId="0" borderId="3" xfId="0" applyNumberFormat="1" applyFont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left"/>
    </xf>
    <xf numFmtId="164" fontId="15" fillId="7" borderId="2" xfId="0" applyNumberFormat="1" applyFont="1" applyFill="1" applyBorder="1" applyAlignment="1">
      <alignment horizontal="center"/>
    </xf>
    <xf numFmtId="44" fontId="18" fillId="7" borderId="2" xfId="0" applyNumberFormat="1" applyFont="1" applyFill="1" applyBorder="1" applyAlignment="1">
      <alignment horizontal="right"/>
    </xf>
    <xf numFmtId="44" fontId="5" fillId="0" borderId="2" xfId="0" applyNumberFormat="1" applyFont="1" applyFill="1" applyBorder="1" applyAlignment="1">
      <alignment horizontal="right"/>
    </xf>
    <xf numFmtId="164" fontId="15" fillId="10" borderId="2" xfId="0" applyNumberFormat="1" applyFont="1" applyFill="1" applyBorder="1" applyAlignment="1">
      <alignment horizontal="center"/>
    </xf>
    <xf numFmtId="44" fontId="5" fillId="0" borderId="2" xfId="0" applyNumberFormat="1" applyFont="1" applyFill="1" applyBorder="1" applyAlignment="1">
      <alignment horizontal="left"/>
    </xf>
    <xf numFmtId="4" fontId="10" fillId="0" borderId="28" xfId="0" applyNumberFormat="1" applyFont="1" applyFill="1" applyBorder="1" applyAlignment="1">
      <alignment horizontal="left" wrapText="1"/>
    </xf>
    <xf numFmtId="4" fontId="10" fillId="0" borderId="29" xfId="0" applyNumberFormat="1" applyFont="1" applyBorder="1" applyAlignment="1">
      <alignment horizontal="left" wrapText="1"/>
    </xf>
    <xf numFmtId="4" fontId="15" fillId="0" borderId="28" xfId="0" applyNumberFormat="1" applyFont="1" applyFill="1" applyBorder="1" applyAlignment="1">
      <alignment horizontal="left" wrapText="1"/>
    </xf>
    <xf numFmtId="4" fontId="15" fillId="0" borderId="29" xfId="0" applyNumberFormat="1" applyFont="1" applyFill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right" wrapText="1"/>
    </xf>
    <xf numFmtId="0" fontId="5" fillId="0" borderId="29" xfId="0" applyNumberFormat="1" applyFont="1" applyFill="1" applyBorder="1" applyAlignment="1">
      <alignment horizontal="right" wrapText="1"/>
    </xf>
    <xf numFmtId="0" fontId="15" fillId="0" borderId="19" xfId="0" applyNumberFormat="1" applyFont="1" applyFill="1" applyBorder="1" applyAlignment="1">
      <alignment horizontal="right" wrapText="1"/>
    </xf>
    <xf numFmtId="4" fontId="15" fillId="0" borderId="29" xfId="0" applyNumberFormat="1" applyFont="1" applyBorder="1" applyAlignment="1">
      <alignment horizontal="left" wrapText="1"/>
    </xf>
    <xf numFmtId="4" fontId="10" fillId="0" borderId="28" xfId="0" applyNumberFormat="1" applyFont="1" applyBorder="1" applyAlignment="1">
      <alignment horizontal="left" wrapText="1"/>
    </xf>
    <xf numFmtId="4" fontId="0" fillId="0" borderId="29" xfId="0" applyNumberFormat="1" applyBorder="1" applyAlignment="1">
      <alignment horizontal="left"/>
    </xf>
    <xf numFmtId="4" fontId="5" fillId="0" borderId="29" xfId="0" applyNumberFormat="1" applyFont="1" applyFill="1" applyBorder="1" applyAlignment="1">
      <alignment horizontal="left"/>
    </xf>
    <xf numFmtId="4" fontId="15" fillId="0" borderId="28" xfId="0" applyNumberFormat="1" applyFont="1" applyBorder="1" applyAlignment="1">
      <alignment horizontal="left" wrapText="1"/>
    </xf>
    <xf numFmtId="4" fontId="5" fillId="0" borderId="29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right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7" fillId="0" borderId="28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44" fontId="5" fillId="0" borderId="7" xfId="0" applyNumberFormat="1" applyFont="1" applyFill="1" applyBorder="1" applyAlignment="1">
      <alignment horizontal="right"/>
    </xf>
    <xf numFmtId="44" fontId="5" fillId="0" borderId="12" xfId="0" applyNumberFormat="1" applyFont="1" applyFill="1" applyBorder="1" applyAlignment="1">
      <alignment horizontal="right"/>
    </xf>
    <xf numFmtId="0" fontId="14" fillId="11" borderId="23" xfId="0" applyFont="1" applyFill="1" applyBorder="1" applyAlignment="1">
      <alignment horizontal="left" wrapText="1"/>
    </xf>
    <xf numFmtId="44" fontId="14" fillId="11" borderId="31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15" fillId="13" borderId="2" xfId="0" applyFont="1" applyFill="1" applyBorder="1" applyAlignment="1">
      <alignment horizontal="left" wrapText="1"/>
    </xf>
    <xf numFmtId="164" fontId="15" fillId="13" borderId="2" xfId="0" applyNumberFormat="1" applyFont="1" applyFill="1" applyBorder="1" applyAlignment="1">
      <alignment horizontal="center" wrapText="1"/>
    </xf>
    <xf numFmtId="4" fontId="15" fillId="13" borderId="19" xfId="0" applyNumberFormat="1" applyFont="1" applyFill="1" applyBorder="1" applyAlignment="1">
      <alignment horizontal="left" wrapText="1"/>
    </xf>
    <xf numFmtId="4" fontId="15" fillId="13" borderId="1" xfId="0" applyNumberFormat="1" applyFont="1" applyFill="1" applyBorder="1" applyAlignment="1">
      <alignment horizontal="left" wrapText="1"/>
    </xf>
    <xf numFmtId="4" fontId="15" fillId="13" borderId="20" xfId="0" applyNumberFormat="1" applyFont="1" applyFill="1" applyBorder="1" applyAlignment="1">
      <alignment horizontal="left" wrapText="1"/>
    </xf>
    <xf numFmtId="4" fontId="5" fillId="13" borderId="1" xfId="0" applyNumberFormat="1" applyFont="1" applyFill="1" applyBorder="1" applyAlignment="1">
      <alignment horizontal="left"/>
    </xf>
    <xf numFmtId="4" fontId="5" fillId="13" borderId="20" xfId="0" applyNumberFormat="1" applyFont="1" applyFill="1" applyBorder="1" applyAlignment="1">
      <alignment horizontal="left"/>
    </xf>
    <xf numFmtId="0" fontId="5" fillId="13" borderId="19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left"/>
    </xf>
    <xf numFmtId="0" fontId="5" fillId="13" borderId="20" xfId="0" applyFont="1" applyFill="1" applyBorder="1" applyAlignment="1">
      <alignment horizontal="left"/>
    </xf>
    <xf numFmtId="44" fontId="5" fillId="13" borderId="19" xfId="0" applyNumberFormat="1" applyFont="1" applyFill="1" applyBorder="1" applyAlignment="1">
      <alignment horizontal="right"/>
    </xf>
    <xf numFmtId="44" fontId="5" fillId="13" borderId="1" xfId="0" applyNumberFormat="1" applyFont="1" applyFill="1" applyBorder="1" applyAlignment="1">
      <alignment horizontal="right"/>
    </xf>
    <xf numFmtId="44" fontId="5" fillId="13" borderId="20" xfId="0" applyNumberFormat="1" applyFont="1" applyFill="1" applyBorder="1" applyAlignment="1">
      <alignment horizontal="right"/>
    </xf>
    <xf numFmtId="44" fontId="15" fillId="13" borderId="2" xfId="0" applyNumberFormat="1" applyFont="1" applyFill="1" applyBorder="1" applyAlignment="1">
      <alignment horizontal="right" vertical="center" wrapText="1"/>
    </xf>
    <xf numFmtId="44" fontId="15" fillId="13" borderId="1" xfId="0" applyNumberFormat="1" applyFont="1" applyFill="1" applyBorder="1" applyAlignment="1">
      <alignment horizontal="right"/>
    </xf>
    <xf numFmtId="0" fontId="15" fillId="8" borderId="2" xfId="0" applyFont="1" applyFill="1" applyBorder="1" applyAlignment="1">
      <alignment horizontal="left"/>
    </xf>
    <xf numFmtId="164" fontId="15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/>
    </xf>
    <xf numFmtId="0" fontId="15" fillId="8" borderId="1" xfId="0" applyFont="1" applyFill="1" applyBorder="1" applyAlignment="1">
      <alignment horizontal="left"/>
    </xf>
    <xf numFmtId="44" fontId="5" fillId="8" borderId="2" xfId="0" applyNumberFormat="1" applyFont="1" applyFill="1" applyBorder="1" applyAlignment="1">
      <alignment horizontal="right"/>
    </xf>
    <xf numFmtId="44" fontId="18" fillId="7" borderId="2" xfId="0" applyNumberFormat="1" applyFont="1" applyFill="1" applyBorder="1" applyAlignment="1">
      <alignment horizontal="left"/>
    </xf>
    <xf numFmtId="44" fontId="5" fillId="7" borderId="1" xfId="0" applyNumberFormat="1" applyFont="1" applyFill="1" applyBorder="1" applyAlignment="1">
      <alignment horizontal="left"/>
    </xf>
    <xf numFmtId="44" fontId="5" fillId="7" borderId="2" xfId="0" applyNumberFormat="1" applyFont="1" applyFill="1" applyBorder="1" applyAlignment="1">
      <alignment horizontal="left"/>
    </xf>
    <xf numFmtId="44" fontId="15" fillId="7" borderId="1" xfId="0" applyNumberFormat="1" applyFont="1" applyFill="1" applyBorder="1" applyAlignment="1">
      <alignment horizontal="left"/>
    </xf>
    <xf numFmtId="44" fontId="15" fillId="10" borderId="2" xfId="0" applyNumberFormat="1" applyFont="1" applyFill="1" applyBorder="1" applyAlignment="1">
      <alignment horizontal="right"/>
    </xf>
    <xf numFmtId="0" fontId="15" fillId="0" borderId="0" xfId="0" applyFont="1" applyFill="1"/>
    <xf numFmtId="0" fontId="14" fillId="12" borderId="23" xfId="0" applyFont="1" applyFill="1" applyBorder="1" applyAlignment="1">
      <alignment horizontal="left"/>
    </xf>
    <xf numFmtId="0" fontId="22" fillId="8" borderId="2" xfId="0" applyFont="1" applyFill="1" applyBorder="1" applyAlignment="1">
      <alignment horizontal="left" wrapText="1"/>
    </xf>
    <xf numFmtId="4" fontId="23" fillId="8" borderId="3" xfId="0" applyNumberFormat="1" applyFont="1" applyFill="1" applyBorder="1"/>
    <xf numFmtId="4" fontId="23" fillId="8" borderId="19" xfId="0" applyNumberFormat="1" applyFont="1" applyFill="1" applyBorder="1"/>
    <xf numFmtId="4" fontId="23" fillId="8" borderId="1" xfId="0" applyNumberFormat="1" applyFont="1" applyFill="1" applyBorder="1"/>
    <xf numFmtId="4" fontId="23" fillId="8" borderId="20" xfId="0" applyNumberFormat="1" applyFont="1" applyFill="1" applyBorder="1"/>
    <xf numFmtId="0" fontId="23" fillId="8" borderId="19" xfId="0" applyFont="1" applyFill="1" applyBorder="1"/>
    <xf numFmtId="0" fontId="23" fillId="8" borderId="1" xfId="0" applyFont="1" applyFill="1" applyBorder="1"/>
    <xf numFmtId="0" fontId="23" fillId="8" borderId="20" xfId="0" applyFont="1" applyFill="1" applyBorder="1"/>
    <xf numFmtId="0" fontId="23" fillId="8" borderId="2" xfId="0" applyFont="1" applyFill="1" applyBorder="1" applyAlignment="1">
      <alignment horizontal="left"/>
    </xf>
    <xf numFmtId="0" fontId="22" fillId="8" borderId="2" xfId="0" applyFont="1" applyFill="1" applyBorder="1" applyAlignment="1">
      <alignment horizontal="left"/>
    </xf>
    <xf numFmtId="44" fontId="23" fillId="8" borderId="2" xfId="0" applyNumberFormat="1" applyFont="1" applyFill="1" applyBorder="1"/>
    <xf numFmtId="44" fontId="23" fillId="8" borderId="19" xfId="0" applyNumberFormat="1" applyFont="1" applyFill="1" applyBorder="1"/>
    <xf numFmtId="44" fontId="23" fillId="8" borderId="1" xfId="0" applyNumberFormat="1" applyFont="1" applyFill="1" applyBorder="1"/>
    <xf numFmtId="44" fontId="23" fillId="8" borderId="20" xfId="0" applyNumberFormat="1" applyFont="1" applyFill="1" applyBorder="1"/>
    <xf numFmtId="44" fontId="22" fillId="8" borderId="2" xfId="0" applyNumberFormat="1" applyFont="1" applyFill="1" applyBorder="1"/>
    <xf numFmtId="44" fontId="5" fillId="0" borderId="2" xfId="0" applyNumberFormat="1" applyFont="1" applyFill="1" applyBorder="1"/>
    <xf numFmtId="44" fontId="5" fillId="0" borderId="1" xfId="0" applyNumberFormat="1" applyFont="1" applyFill="1" applyBorder="1"/>
    <xf numFmtId="44" fontId="5" fillId="0" borderId="7" xfId="0" applyNumberFormat="1" applyFont="1" applyFill="1" applyBorder="1"/>
    <xf numFmtId="44" fontId="5" fillId="0" borderId="12" xfId="0" applyNumberFormat="1" applyFont="1" applyFill="1" applyBorder="1"/>
    <xf numFmtId="44" fontId="5" fillId="0" borderId="30" xfId="0" applyNumberFormat="1" applyFont="1" applyFill="1" applyBorder="1"/>
    <xf numFmtId="44" fontId="14" fillId="12" borderId="31" xfId="0" applyNumberFormat="1" applyFont="1" applyFill="1" applyBorder="1"/>
    <xf numFmtId="44" fontId="5" fillId="7" borderId="2" xfId="0" applyNumberFormat="1" applyFont="1" applyFill="1" applyBorder="1"/>
    <xf numFmtId="44" fontId="5" fillId="7" borderId="1" xfId="0" applyNumberFormat="1" applyFont="1" applyFill="1" applyBorder="1"/>
    <xf numFmtId="0" fontId="5" fillId="7" borderId="2" xfId="0" applyFont="1" applyFill="1" applyBorder="1" applyAlignment="1">
      <alignment horizontal="left"/>
    </xf>
    <xf numFmtId="44" fontId="15" fillId="7" borderId="2" xfId="0" applyNumberFormat="1" applyFont="1" applyFill="1" applyBorder="1"/>
    <xf numFmtId="44" fontId="5" fillId="10" borderId="2" xfId="0" applyNumberFormat="1" applyFont="1" applyFill="1" applyBorder="1"/>
    <xf numFmtId="44" fontId="5" fillId="10" borderId="1" xfId="0" applyNumberFormat="1" applyFont="1" applyFill="1" applyBorder="1"/>
    <xf numFmtId="0" fontId="5" fillId="10" borderId="2" xfId="0" applyFont="1" applyFill="1" applyBorder="1" applyAlignment="1">
      <alignment horizontal="left"/>
    </xf>
    <xf numFmtId="0" fontId="15" fillId="10" borderId="7" xfId="0" applyFont="1" applyFill="1" applyBorder="1" applyAlignment="1">
      <alignment horizontal="left"/>
    </xf>
    <xf numFmtId="44" fontId="15" fillId="10" borderId="7" xfId="0" applyNumberFormat="1" applyFont="1" applyFill="1" applyBorder="1"/>
    <xf numFmtId="0" fontId="4" fillId="0" borderId="0" xfId="0" applyFont="1"/>
    <xf numFmtId="0" fontId="15" fillId="0" borderId="0" xfId="0" applyFont="1"/>
    <xf numFmtId="0" fontId="22" fillId="13" borderId="2" xfId="0" applyFont="1" applyFill="1" applyBorder="1" applyAlignment="1">
      <alignment horizontal="left" wrapText="1"/>
    </xf>
    <xf numFmtId="0" fontId="15" fillId="13" borderId="3" xfId="0" applyFont="1" applyFill="1" applyBorder="1" applyAlignment="1">
      <alignment wrapText="1"/>
    </xf>
    <xf numFmtId="4" fontId="5" fillId="13" borderId="19" xfId="0" applyNumberFormat="1" applyFont="1" applyFill="1" applyBorder="1"/>
    <xf numFmtId="4" fontId="5" fillId="13" borderId="1" xfId="0" applyNumberFormat="1" applyFont="1" applyFill="1" applyBorder="1"/>
    <xf numFmtId="4" fontId="5" fillId="13" borderId="20" xfId="0" applyNumberFormat="1" applyFont="1" applyFill="1" applyBorder="1"/>
    <xf numFmtId="0" fontId="5" fillId="13" borderId="19" xfId="0" applyFont="1" applyFill="1" applyBorder="1"/>
    <xf numFmtId="0" fontId="5" fillId="13" borderId="1" xfId="0" applyFont="1" applyFill="1" applyBorder="1"/>
    <xf numFmtId="0" fontId="5" fillId="13" borderId="20" xfId="0" applyFont="1" applyFill="1" applyBorder="1"/>
    <xf numFmtId="0" fontId="22" fillId="13" borderId="2" xfId="0" applyFont="1" applyFill="1" applyBorder="1" applyAlignment="1">
      <alignment wrapText="1"/>
    </xf>
    <xf numFmtId="44" fontId="5" fillId="13" borderId="1" xfId="0" applyNumberFormat="1" applyFont="1" applyFill="1" applyBorder="1"/>
    <xf numFmtId="44" fontId="5" fillId="13" borderId="20" xfId="0" applyNumberFormat="1" applyFont="1" applyFill="1" applyBorder="1"/>
    <xf numFmtId="0" fontId="3" fillId="8" borderId="2" xfId="0" applyFont="1" applyFill="1" applyBorder="1" applyAlignment="1">
      <alignment horizontal="left"/>
    </xf>
    <xf numFmtId="0" fontId="3" fillId="13" borderId="3" xfId="0" applyFont="1" applyFill="1" applyBorder="1" applyAlignment="1">
      <alignment horizontal="left" wrapText="1"/>
    </xf>
    <xf numFmtId="0" fontId="13" fillId="0" borderId="28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3" fillId="0" borderId="4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0" fillId="0" borderId="36" xfId="0" applyBorder="1" applyAlignment="1">
      <alignment horizontal="left"/>
    </xf>
    <xf numFmtId="0" fontId="21" fillId="12" borderId="15" xfId="0" applyFont="1" applyFill="1" applyBorder="1" applyAlignment="1">
      <alignment wrapText="1"/>
    </xf>
    <xf numFmtId="0" fontId="0" fillId="0" borderId="35" xfId="0" applyBorder="1" applyAlignment="1">
      <alignment horizontal="left"/>
    </xf>
    <xf numFmtId="0" fontId="23" fillId="8" borderId="2" xfId="0" applyFont="1" applyFill="1" applyBorder="1" applyAlignment="1">
      <alignment horizontal="left" wrapText="1"/>
    </xf>
    <xf numFmtId="0" fontId="23" fillId="13" borderId="2" xfId="0" applyFont="1" applyFill="1" applyBorder="1" applyAlignment="1">
      <alignment horizontal="left" wrapText="1"/>
    </xf>
    <xf numFmtId="44" fontId="5" fillId="13" borderId="6" xfId="0" applyNumberFormat="1" applyFont="1" applyFill="1" applyBorder="1"/>
    <xf numFmtId="44" fontId="5" fillId="13" borderId="5" xfId="0" applyNumberFormat="1" applyFont="1" applyFill="1" applyBorder="1"/>
    <xf numFmtId="44" fontId="5" fillId="13" borderId="27" xfId="0" applyNumberFormat="1" applyFont="1" applyFill="1" applyBorder="1"/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44" fontId="15" fillId="10" borderId="22" xfId="0" applyNumberFormat="1" applyFont="1" applyFill="1" applyBorder="1"/>
    <xf numFmtId="44" fontId="5" fillId="0" borderId="22" xfId="0" applyNumberFormat="1" applyFont="1" applyFill="1" applyBorder="1"/>
    <xf numFmtId="44" fontId="14" fillId="12" borderId="23" xfId="0" applyNumberFormat="1" applyFont="1" applyFill="1" applyBorder="1"/>
    <xf numFmtId="44" fontId="5" fillId="0" borderId="21" xfId="0" applyNumberFormat="1" applyFont="1" applyFill="1" applyBorder="1"/>
    <xf numFmtId="0" fontId="15" fillId="0" borderId="26" xfId="0" applyFont="1" applyBorder="1" applyAlignment="1">
      <alignment horizontal="left"/>
    </xf>
    <xf numFmtId="0" fontId="0" fillId="0" borderId="15" xfId="0" applyBorder="1" applyAlignment="1">
      <alignment horizontal="left"/>
    </xf>
    <xf numFmtId="44" fontId="5" fillId="13" borderId="26" xfId="0" applyNumberFormat="1" applyFont="1" applyFill="1" applyBorder="1" applyAlignment="1">
      <alignment horizontal="right"/>
    </xf>
    <xf numFmtId="44" fontId="15" fillId="13" borderId="26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left"/>
    </xf>
    <xf numFmtId="4" fontId="5" fillId="8" borderId="26" xfId="0" applyNumberFormat="1" applyFont="1" applyFill="1" applyBorder="1" applyAlignment="1">
      <alignment horizontal="left"/>
    </xf>
    <xf numFmtId="44" fontId="5" fillId="8" borderId="26" xfId="0" applyNumberFormat="1" applyFont="1" applyFill="1" applyBorder="1" applyAlignment="1">
      <alignment horizontal="right"/>
    </xf>
    <xf numFmtId="44" fontId="15" fillId="8" borderId="26" xfId="0" applyNumberFormat="1" applyFont="1" applyFill="1" applyBorder="1" applyAlignment="1">
      <alignment horizontal="right"/>
    </xf>
    <xf numFmtId="44" fontId="5" fillId="0" borderId="26" xfId="0" applyNumberFormat="1" applyFont="1" applyFill="1" applyBorder="1" applyAlignment="1">
      <alignment horizontal="right"/>
    </xf>
    <xf numFmtId="44" fontId="5" fillId="7" borderId="26" xfId="0" applyNumberFormat="1" applyFont="1" applyFill="1" applyBorder="1" applyAlignment="1">
      <alignment horizontal="right"/>
    </xf>
    <xf numFmtId="44" fontId="5" fillId="7" borderId="26" xfId="0" applyNumberFormat="1" applyFont="1" applyFill="1" applyBorder="1" applyAlignment="1">
      <alignment horizontal="left"/>
    </xf>
    <xf numFmtId="44" fontId="15" fillId="7" borderId="26" xfId="0" applyNumberFormat="1" applyFont="1" applyFill="1" applyBorder="1" applyAlignment="1">
      <alignment horizontal="left"/>
    </xf>
    <xf numFmtId="44" fontId="5" fillId="0" borderId="26" xfId="0" applyNumberFormat="1" applyFont="1" applyFill="1" applyBorder="1" applyAlignment="1">
      <alignment horizontal="left"/>
    </xf>
    <xf numFmtId="44" fontId="5" fillId="10" borderId="26" xfId="0" applyNumberFormat="1" applyFont="1" applyFill="1" applyBorder="1" applyAlignment="1">
      <alignment horizontal="left"/>
    </xf>
    <xf numFmtId="44" fontId="5" fillId="10" borderId="26" xfId="0" applyNumberFormat="1" applyFont="1" applyFill="1" applyBorder="1" applyAlignment="1">
      <alignment horizontal="right"/>
    </xf>
    <xf numFmtId="44" fontId="15" fillId="10" borderId="26" xfId="0" applyNumberFormat="1" applyFont="1" applyFill="1" applyBorder="1" applyAlignment="1">
      <alignment horizontal="right"/>
    </xf>
    <xf numFmtId="44" fontId="5" fillId="0" borderId="22" xfId="0" applyNumberFormat="1" applyFont="1" applyFill="1" applyBorder="1" applyAlignment="1">
      <alignment horizontal="right"/>
    </xf>
    <xf numFmtId="44" fontId="14" fillId="11" borderId="23" xfId="0" applyNumberFormat="1" applyFont="1" applyFill="1" applyBorder="1" applyAlignment="1">
      <alignment horizontal="right"/>
    </xf>
    <xf numFmtId="44" fontId="5" fillId="13" borderId="6" xfId="0" applyNumberFormat="1" applyFont="1" applyFill="1" applyBorder="1" applyAlignment="1">
      <alignment horizontal="right"/>
    </xf>
    <xf numFmtId="44" fontId="5" fillId="13" borderId="27" xfId="0" applyNumberFormat="1" applyFont="1" applyFill="1" applyBorder="1" applyAlignment="1">
      <alignment horizontal="right"/>
    </xf>
    <xf numFmtId="44" fontId="15" fillId="13" borderId="27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left"/>
    </xf>
    <xf numFmtId="4" fontId="5" fillId="8" borderId="27" xfId="0" applyNumberFormat="1" applyFont="1" applyFill="1" applyBorder="1" applyAlignment="1">
      <alignment horizontal="left"/>
    </xf>
    <xf numFmtId="44" fontId="5" fillId="8" borderId="27" xfId="0" applyNumberFormat="1" applyFont="1" applyFill="1" applyBorder="1" applyAlignment="1">
      <alignment horizontal="right"/>
    </xf>
    <xf numFmtId="44" fontId="15" fillId="8" borderId="27" xfId="0" applyNumberFormat="1" applyFont="1" applyFill="1" applyBorder="1" applyAlignment="1">
      <alignment horizontal="right"/>
    </xf>
    <xf numFmtId="44" fontId="5" fillId="0" borderId="27" xfId="0" applyNumberFormat="1" applyFont="1" applyFill="1" applyBorder="1" applyAlignment="1">
      <alignment horizontal="right"/>
    </xf>
    <xf numFmtId="44" fontId="5" fillId="7" borderId="27" xfId="0" applyNumberFormat="1" applyFont="1" applyFill="1" applyBorder="1" applyAlignment="1">
      <alignment horizontal="right"/>
    </xf>
    <xf numFmtId="44" fontId="5" fillId="7" borderId="27" xfId="0" applyNumberFormat="1" applyFont="1" applyFill="1" applyBorder="1" applyAlignment="1">
      <alignment horizontal="left"/>
    </xf>
    <xf numFmtId="44" fontId="15" fillId="7" borderId="27" xfId="0" applyNumberFormat="1" applyFont="1" applyFill="1" applyBorder="1" applyAlignment="1">
      <alignment horizontal="left"/>
    </xf>
    <xf numFmtId="44" fontId="5" fillId="0" borderId="27" xfId="0" applyNumberFormat="1" applyFont="1" applyFill="1" applyBorder="1" applyAlignment="1">
      <alignment horizontal="left"/>
    </xf>
    <xf numFmtId="44" fontId="5" fillId="10" borderId="27" xfId="0" applyNumberFormat="1" applyFont="1" applyFill="1" applyBorder="1" applyAlignment="1">
      <alignment horizontal="left"/>
    </xf>
    <xf numFmtId="44" fontId="5" fillId="0" borderId="21" xfId="0" applyNumberFormat="1" applyFont="1" applyFill="1" applyBorder="1" applyAlignment="1">
      <alignment horizontal="right"/>
    </xf>
    <xf numFmtId="44" fontId="14" fillId="11" borderId="41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left"/>
    </xf>
    <xf numFmtId="0" fontId="5" fillId="8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8" borderId="27" xfId="0" applyFont="1" applyFill="1" applyBorder="1" applyAlignment="1">
      <alignment horizontal="left"/>
    </xf>
    <xf numFmtId="44" fontId="14" fillId="11" borderId="25" xfId="0" applyNumberFormat="1" applyFont="1" applyFill="1" applyBorder="1" applyAlignment="1">
      <alignment horizontal="right"/>
    </xf>
    <xf numFmtId="44" fontId="14" fillId="11" borderId="40" xfId="0" applyNumberFormat="1" applyFont="1" applyFill="1" applyBorder="1" applyAlignment="1">
      <alignment horizontal="right"/>
    </xf>
    <xf numFmtId="44" fontId="5" fillId="13" borderId="26" xfId="0" applyNumberFormat="1" applyFont="1" applyFill="1" applyBorder="1"/>
    <xf numFmtId="44" fontId="22" fillId="8" borderId="26" xfId="0" applyNumberFormat="1" applyFont="1" applyFill="1" applyBorder="1"/>
    <xf numFmtId="44" fontId="5" fillId="0" borderId="26" xfId="0" applyNumberFormat="1" applyFont="1" applyFill="1" applyBorder="1"/>
    <xf numFmtId="44" fontId="5" fillId="7" borderId="26" xfId="0" applyNumberFormat="1" applyFont="1" applyFill="1" applyBorder="1"/>
    <xf numFmtId="44" fontId="15" fillId="7" borderId="26" xfId="0" applyNumberFormat="1" applyFont="1" applyFill="1" applyBorder="1"/>
    <xf numFmtId="44" fontId="5" fillId="10" borderId="26" xfId="0" applyNumberFormat="1" applyFont="1" applyFill="1" applyBorder="1"/>
    <xf numFmtId="44" fontId="5" fillId="0" borderId="27" xfId="0" applyNumberFormat="1" applyFont="1" applyFill="1" applyBorder="1"/>
    <xf numFmtId="44" fontId="5" fillId="7" borderId="27" xfId="0" applyNumberFormat="1" applyFont="1" applyFill="1" applyBorder="1"/>
    <xf numFmtId="44" fontId="5" fillId="10" borderId="27" xfId="0" applyNumberFormat="1" applyFont="1" applyFill="1" applyBorder="1"/>
    <xf numFmtId="0" fontId="15" fillId="0" borderId="37" xfId="0" applyFont="1" applyBorder="1" applyAlignment="1">
      <alignment horizontal="left"/>
    </xf>
    <xf numFmtId="44" fontId="0" fillId="0" borderId="13" xfId="0" applyNumberFormat="1" applyFont="1" applyBorder="1" applyAlignment="1">
      <alignment horizontal="left"/>
    </xf>
    <xf numFmtId="44" fontId="0" fillId="0" borderId="38" xfId="0" applyNumberFormat="1" applyFont="1" applyBorder="1" applyAlignment="1">
      <alignment horizontal="left"/>
    </xf>
    <xf numFmtId="44" fontId="0" fillId="0" borderId="14" xfId="0" applyNumberFormat="1" applyFont="1" applyBorder="1" applyAlignment="1">
      <alignment horizontal="left"/>
    </xf>
    <xf numFmtId="44" fontId="0" fillId="0" borderId="16" xfId="0" applyNumberFormat="1" applyFont="1" applyBorder="1" applyAlignment="1">
      <alignment horizontal="left"/>
    </xf>
    <xf numFmtId="44" fontId="0" fillId="0" borderId="26" xfId="0" applyNumberFormat="1" applyFont="1" applyBorder="1" applyAlignment="1">
      <alignment horizontal="left"/>
    </xf>
    <xf numFmtId="44" fontId="0" fillId="0" borderId="1" xfId="0" applyNumberFormat="1" applyFont="1" applyBorder="1" applyAlignment="1">
      <alignment horizontal="left"/>
    </xf>
    <xf numFmtId="44" fontId="0" fillId="0" borderId="5" xfId="0" applyNumberFormat="1" applyFont="1" applyBorder="1" applyAlignment="1">
      <alignment horizontal="left"/>
    </xf>
    <xf numFmtId="44" fontId="0" fillId="0" borderId="27" xfId="0" applyNumberFormat="1" applyFont="1" applyBorder="1" applyAlignment="1">
      <alignment horizontal="left"/>
    </xf>
    <xf numFmtId="0" fontId="14" fillId="15" borderId="32" xfId="0" applyFont="1" applyFill="1" applyBorder="1" applyAlignment="1">
      <alignment horizontal="left"/>
    </xf>
    <xf numFmtId="0" fontId="24" fillId="15" borderId="42" xfId="0" applyFont="1" applyFill="1" applyBorder="1" applyAlignment="1">
      <alignment horizontal="left"/>
    </xf>
    <xf numFmtId="44" fontId="24" fillId="15" borderId="32" xfId="0" applyNumberFormat="1" applyFont="1" applyFill="1" applyBorder="1" applyAlignment="1">
      <alignment horizontal="left"/>
    </xf>
    <xf numFmtId="44" fontId="24" fillId="15" borderId="39" xfId="0" applyNumberFormat="1" applyFont="1" applyFill="1" applyBorder="1" applyAlignment="1">
      <alignment horizontal="left"/>
    </xf>
    <xf numFmtId="44" fontId="24" fillId="15" borderId="43" xfId="0" applyNumberFormat="1" applyFont="1" applyFill="1" applyBorder="1" applyAlignment="1">
      <alignment horizontal="left"/>
    </xf>
    <xf numFmtId="44" fontId="24" fillId="15" borderId="34" xfId="0" applyNumberFormat="1" applyFont="1" applyFill="1" applyBorder="1" applyAlignment="1">
      <alignment horizontal="left"/>
    </xf>
    <xf numFmtId="9" fontId="0" fillId="14" borderId="0" xfId="0" applyNumberFormat="1" applyFill="1"/>
    <xf numFmtId="44" fontId="0" fillId="0" borderId="0" xfId="0" applyNumberFormat="1" applyAlignment="1">
      <alignment horizontal="left"/>
    </xf>
    <xf numFmtId="44" fontId="25" fillId="0" borderId="11" xfId="0" applyNumberFormat="1" applyFont="1" applyBorder="1"/>
    <xf numFmtId="44" fontId="10" fillId="0" borderId="11" xfId="0" applyNumberFormat="1" applyFont="1" applyBorder="1"/>
    <xf numFmtId="44" fontId="5" fillId="0" borderId="8" xfId="0" applyNumberFormat="1" applyFont="1" applyFill="1" applyBorder="1"/>
    <xf numFmtId="0" fontId="5" fillId="3" borderId="1" xfId="0" applyNumberFormat="1" applyFont="1" applyFill="1" applyBorder="1" applyAlignment="1">
      <alignment horizontal="right" wrapText="1"/>
    </xf>
    <xf numFmtId="0" fontId="5" fillId="3" borderId="4" xfId="0" applyNumberFormat="1" applyFont="1" applyFill="1" applyBorder="1" applyAlignment="1">
      <alignment horizontal="right" wrapText="1"/>
    </xf>
    <xf numFmtId="0" fontId="5" fillId="3" borderId="29" xfId="0" applyNumberFormat="1" applyFont="1" applyFill="1" applyBorder="1" applyAlignment="1">
      <alignment horizontal="right" wrapText="1"/>
    </xf>
    <xf numFmtId="0" fontId="5" fillId="16" borderId="1" xfId="0" applyNumberFormat="1" applyFont="1" applyFill="1" applyBorder="1" applyAlignment="1">
      <alignment horizontal="right" wrapText="1"/>
    </xf>
    <xf numFmtId="44" fontId="18" fillId="16" borderId="2" xfId="0" applyNumberFormat="1" applyFont="1" applyFill="1" applyBorder="1" applyAlignment="1">
      <alignment horizontal="right" vertical="center" wrapText="1"/>
    </xf>
    <xf numFmtId="44" fontId="18" fillId="16" borderId="2" xfId="0" applyNumberFormat="1" applyFont="1" applyFill="1" applyBorder="1" applyAlignment="1">
      <alignment horizontal="right"/>
    </xf>
    <xf numFmtId="0" fontId="2" fillId="10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44" fontId="5" fillId="16" borderId="2" xfId="0" applyNumberFormat="1" applyFont="1" applyFill="1" applyBorder="1"/>
    <xf numFmtId="4" fontId="23" fillId="16" borderId="3" xfId="0" applyNumberFormat="1" applyFont="1" applyFill="1" applyBorder="1"/>
    <xf numFmtId="44" fontId="23" fillId="16" borderId="2" xfId="0" applyNumberFormat="1" applyFont="1" applyFill="1" applyBorder="1"/>
    <xf numFmtId="0" fontId="2" fillId="13" borderId="2" xfId="0" applyFont="1" applyFill="1" applyBorder="1" applyAlignment="1">
      <alignment horizontal="left" wrapText="1"/>
    </xf>
    <xf numFmtId="44" fontId="5" fillId="17" borderId="2" xfId="0" applyNumberFormat="1" applyFont="1" applyFill="1" applyBorder="1" applyAlignment="1">
      <alignment horizontal="right" vertical="center" wrapText="1"/>
    </xf>
    <xf numFmtId="9" fontId="10" fillId="17" borderId="2" xfId="0" applyNumberFormat="1" applyFont="1" applyFill="1" applyBorder="1" applyAlignment="1">
      <alignment horizontal="center"/>
    </xf>
    <xf numFmtId="0" fontId="0" fillId="8" borderId="1" xfId="0" applyFill="1" applyBorder="1"/>
    <xf numFmtId="0" fontId="0" fillId="0" borderId="0" xfId="0" applyBorder="1"/>
    <xf numFmtId="0" fontId="10" fillId="21" borderId="7" xfId="0" applyFont="1" applyFill="1" applyBorder="1"/>
    <xf numFmtId="0" fontId="0" fillId="21" borderId="45" xfId="0" applyFill="1" applyBorder="1"/>
    <xf numFmtId="0" fontId="0" fillId="21" borderId="8" xfId="0" applyFill="1" applyBorder="1"/>
    <xf numFmtId="164" fontId="0" fillId="21" borderId="46" xfId="0" applyNumberFormat="1" applyFill="1" applyBorder="1"/>
    <xf numFmtId="0" fontId="0" fillId="21" borderId="0" xfId="0" applyFill="1" applyBorder="1"/>
    <xf numFmtId="0" fontId="0" fillId="21" borderId="9" xfId="0" applyFill="1" applyBorder="1"/>
    <xf numFmtId="0" fontId="0" fillId="21" borderId="3" xfId="0" applyFill="1" applyBorder="1"/>
    <xf numFmtId="0" fontId="0" fillId="21" borderId="10" xfId="0" applyFill="1" applyBorder="1"/>
    <xf numFmtId="0" fontId="0" fillId="21" borderId="47" xfId="0" applyFill="1" applyBorder="1"/>
    <xf numFmtId="0" fontId="0" fillId="2" borderId="45" xfId="0" applyFill="1" applyBorder="1"/>
    <xf numFmtId="0" fontId="0" fillId="2" borderId="8" xfId="0" applyFill="1" applyBorder="1"/>
    <xf numFmtId="0" fontId="0" fillId="2" borderId="46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47" xfId="0" applyFill="1" applyBorder="1"/>
    <xf numFmtId="0" fontId="10" fillId="2" borderId="7" xfId="0" applyFont="1" applyFill="1" applyBorder="1"/>
    <xf numFmtId="0" fontId="10" fillId="2" borderId="0" xfId="0" applyFont="1" applyFill="1" applyBorder="1"/>
    <xf numFmtId="0" fontId="10" fillId="2" borderId="46" xfId="0" applyFont="1" applyFill="1" applyBorder="1"/>
    <xf numFmtId="22" fontId="0" fillId="2" borderId="3" xfId="0" applyNumberFormat="1" applyFill="1" applyBorder="1"/>
    <xf numFmtId="0" fontId="26" fillId="0" borderId="11" xfId="0" applyFont="1" applyBorder="1"/>
    <xf numFmtId="0" fontId="9" fillId="0" borderId="11" xfId="0" applyFont="1" applyBorder="1"/>
    <xf numFmtId="0" fontId="10" fillId="2" borderId="3" xfId="0" applyFont="1" applyFill="1" applyBorder="1"/>
    <xf numFmtId="164" fontId="0" fillId="2" borderId="45" xfId="0" applyNumberFormat="1" applyFill="1" applyBorder="1"/>
    <xf numFmtId="164" fontId="0" fillId="2" borderId="0" xfId="0" applyNumberFormat="1" applyFill="1" applyBorder="1"/>
    <xf numFmtId="164" fontId="10" fillId="22" borderId="10" xfId="0" applyNumberFormat="1" applyFont="1" applyFill="1" applyBorder="1"/>
    <xf numFmtId="164" fontId="10" fillId="22" borderId="46" xfId="0" applyNumberFormat="1" applyFont="1" applyFill="1" applyBorder="1"/>
    <xf numFmtId="44" fontId="10" fillId="22" borderId="46" xfId="0" applyNumberFormat="1" applyFont="1" applyFill="1" applyBorder="1"/>
    <xf numFmtId="0" fontId="10" fillId="19" borderId="7" xfId="0" applyFont="1" applyFill="1" applyBorder="1"/>
    <xf numFmtId="164" fontId="0" fillId="19" borderId="45" xfId="0" applyNumberFormat="1" applyFill="1" applyBorder="1"/>
    <xf numFmtId="0" fontId="0" fillId="19" borderId="45" xfId="0" applyFill="1" applyBorder="1"/>
    <xf numFmtId="0" fontId="0" fillId="19" borderId="8" xfId="0" applyFill="1" applyBorder="1"/>
    <xf numFmtId="0" fontId="10" fillId="19" borderId="46" xfId="0" applyFont="1" applyFill="1" applyBorder="1"/>
    <xf numFmtId="164" fontId="0" fillId="19" borderId="0" xfId="0" applyNumberFormat="1" applyFill="1" applyBorder="1"/>
    <xf numFmtId="0" fontId="0" fillId="19" borderId="0" xfId="0" applyFill="1" applyBorder="1"/>
    <xf numFmtId="0" fontId="0" fillId="19" borderId="9" xfId="0" applyFill="1" applyBorder="1"/>
    <xf numFmtId="0" fontId="10" fillId="19" borderId="3" xfId="0" applyFont="1" applyFill="1" applyBorder="1"/>
    <xf numFmtId="164" fontId="10" fillId="19" borderId="10" xfId="0" applyNumberFormat="1" applyFont="1" applyFill="1" applyBorder="1"/>
    <xf numFmtId="0" fontId="0" fillId="19" borderId="10" xfId="0" applyFill="1" applyBorder="1"/>
    <xf numFmtId="0" fontId="0" fillId="19" borderId="47" xfId="0" applyFill="1" applyBorder="1"/>
    <xf numFmtId="0" fontId="0" fillId="19" borderId="46" xfId="0" applyFill="1" applyBorder="1"/>
    <xf numFmtId="164" fontId="10" fillId="19" borderId="46" xfId="0" applyNumberFormat="1" applyFont="1" applyFill="1" applyBorder="1"/>
    <xf numFmtId="0" fontId="10" fillId="19" borderId="0" xfId="0" applyFont="1" applyFill="1" applyBorder="1"/>
    <xf numFmtId="0" fontId="0" fillId="19" borderId="3" xfId="0" applyFill="1" applyBorder="1"/>
    <xf numFmtId="44" fontId="10" fillId="19" borderId="46" xfId="0" applyNumberFormat="1" applyFont="1" applyFill="1" applyBorder="1"/>
    <xf numFmtId="22" fontId="0" fillId="19" borderId="3" xfId="0" applyNumberFormat="1" applyFill="1" applyBorder="1"/>
    <xf numFmtId="0" fontId="10" fillId="0" borderId="2" xfId="0" applyFont="1" applyBorder="1"/>
    <xf numFmtId="0" fontId="0" fillId="0" borderId="2" xfId="0" applyBorder="1"/>
    <xf numFmtId="0" fontId="0" fillId="2" borderId="2" xfId="0" applyFill="1" applyBorder="1"/>
    <xf numFmtId="0" fontId="0" fillId="8" borderId="2" xfId="0" applyFill="1" applyBorder="1"/>
    <xf numFmtId="0" fontId="0" fillId="18" borderId="2" xfId="0" applyFill="1" applyBorder="1"/>
    <xf numFmtId="0" fontId="0" fillId="3" borderId="2" xfId="0" applyFill="1" applyBorder="1"/>
    <xf numFmtId="0" fontId="0" fillId="0" borderId="2" xfId="0" applyFill="1" applyBorder="1"/>
    <xf numFmtId="0" fontId="0" fillId="5" borderId="2" xfId="0" applyFill="1" applyBorder="1"/>
    <xf numFmtId="0" fontId="0" fillId="19" borderId="2" xfId="0" applyFill="1" applyBorder="1"/>
    <xf numFmtId="0" fontId="0" fillId="20" borderId="2" xfId="0" applyFill="1" applyBorder="1"/>
    <xf numFmtId="0" fontId="10" fillId="8" borderId="1" xfId="0" applyFont="1" applyFill="1" applyBorder="1"/>
    <xf numFmtId="6" fontId="0" fillId="8" borderId="1" xfId="0" applyNumberFormat="1" applyFill="1" applyBorder="1"/>
    <xf numFmtId="164" fontId="0" fillId="8" borderId="1" xfId="0" applyNumberFormat="1" applyFill="1" applyBorder="1"/>
    <xf numFmtId="0" fontId="5" fillId="16" borderId="4" xfId="0" applyNumberFormat="1" applyFont="1" applyFill="1" applyBorder="1" applyAlignment="1">
      <alignment horizontal="right" wrapText="1"/>
    </xf>
    <xf numFmtId="0" fontId="5" fillId="16" borderId="29" xfId="0" applyNumberFormat="1" applyFont="1" applyFill="1" applyBorder="1" applyAlignment="1">
      <alignment horizontal="right" wrapText="1"/>
    </xf>
    <xf numFmtId="0" fontId="17" fillId="6" borderId="2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2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13" borderId="2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left" wrapText="1"/>
    </xf>
    <xf numFmtId="0" fontId="5" fillId="16" borderId="6" xfId="0" applyNumberFormat="1" applyFont="1" applyFill="1" applyBorder="1" applyAlignment="1">
      <alignment horizontal="right" wrapText="1"/>
    </xf>
    <xf numFmtId="0" fontId="5" fillId="16" borderId="47" xfId="0" applyNumberFormat="1" applyFont="1" applyFill="1" applyBorder="1" applyAlignment="1">
      <alignment horizontal="right" wrapText="1"/>
    </xf>
    <xf numFmtId="0" fontId="5" fillId="16" borderId="10" xfId="0" applyNumberFormat="1" applyFont="1" applyFill="1" applyBorder="1" applyAlignment="1">
      <alignment horizontal="right" wrapText="1"/>
    </xf>
    <xf numFmtId="0" fontId="5" fillId="0" borderId="47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right" wrapText="1"/>
    </xf>
    <xf numFmtId="0" fontId="5" fillId="0" borderId="47" xfId="0" applyFont="1" applyFill="1" applyBorder="1" applyAlignment="1">
      <alignment horizontal="right"/>
    </xf>
    <xf numFmtId="0" fontId="17" fillId="0" borderId="47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 wrapText="1"/>
    </xf>
    <xf numFmtId="0" fontId="1" fillId="10" borderId="2" xfId="0" applyFont="1" applyFill="1" applyBorder="1" applyAlignment="1">
      <alignment horizontal="left"/>
    </xf>
    <xf numFmtId="0" fontId="1" fillId="23" borderId="3" xfId="0" applyFont="1" applyFill="1" applyBorder="1" applyAlignment="1">
      <alignment horizontal="left" wrapText="1"/>
    </xf>
    <xf numFmtId="0" fontId="1" fillId="24" borderId="3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1" fillId="25" borderId="3" xfId="0" applyFont="1" applyFill="1" applyBorder="1" applyAlignment="1">
      <alignment horizontal="left" wrapText="1"/>
    </xf>
    <xf numFmtId="0" fontId="1" fillId="22" borderId="3" xfId="0" applyFont="1" applyFill="1" applyBorder="1" applyAlignment="1">
      <alignment horizontal="left" wrapText="1"/>
    </xf>
    <xf numFmtId="20" fontId="13" fillId="26" borderId="19" xfId="0" applyNumberFormat="1" applyFont="1" applyFill="1" applyBorder="1" applyAlignment="1">
      <alignment horizontal="center" wrapText="1"/>
    </xf>
    <xf numFmtId="0" fontId="13" fillId="26" borderId="1" xfId="0" applyFont="1" applyFill="1" applyBorder="1" applyAlignment="1">
      <alignment horizontal="center" wrapText="1"/>
    </xf>
    <xf numFmtId="0" fontId="13" fillId="25" borderId="1" xfId="0" applyFont="1" applyFill="1" applyBorder="1" applyAlignment="1">
      <alignment horizontal="center" wrapText="1"/>
    </xf>
    <xf numFmtId="0" fontId="13" fillId="27" borderId="20" xfId="0" applyFont="1" applyFill="1" applyBorder="1" applyAlignment="1">
      <alignment horizontal="center" wrapText="1"/>
    </xf>
    <xf numFmtId="0" fontId="28" fillId="0" borderId="17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9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0" fontId="28" fillId="0" borderId="18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8" fillId="28" borderId="13" xfId="0" applyFont="1" applyFill="1" applyBorder="1" applyAlignment="1">
      <alignment horizontal="center"/>
    </xf>
    <xf numFmtId="0" fontId="28" fillId="28" borderId="44" xfId="0" applyFont="1" applyFill="1" applyBorder="1" applyAlignment="1">
      <alignment horizontal="center"/>
    </xf>
    <xf numFmtId="0" fontId="28" fillId="28" borderId="49" xfId="0" applyFont="1" applyFill="1" applyBorder="1" applyAlignment="1">
      <alignment horizontal="center"/>
    </xf>
    <xf numFmtId="0" fontId="28" fillId="29" borderId="50" xfId="0" applyFont="1" applyFill="1" applyBorder="1" applyAlignment="1">
      <alignment horizontal="center"/>
    </xf>
    <xf numFmtId="0" fontId="28" fillId="29" borderId="44" xfId="0" applyFont="1" applyFill="1" applyBorder="1" applyAlignment="1">
      <alignment horizontal="center"/>
    </xf>
    <xf numFmtId="0" fontId="28" fillId="29" borderId="49" xfId="0" applyFont="1" applyFill="1" applyBorder="1" applyAlignment="1">
      <alignment horizontal="center"/>
    </xf>
    <xf numFmtId="0" fontId="17" fillId="30" borderId="50" xfId="0" applyFont="1" applyFill="1" applyBorder="1" applyAlignment="1">
      <alignment horizontal="center"/>
    </xf>
    <xf numFmtId="0" fontId="17" fillId="30" borderId="44" xfId="0" applyFont="1" applyFill="1" applyBorder="1" applyAlignment="1">
      <alignment horizontal="center"/>
    </xf>
    <xf numFmtId="0" fontId="17" fillId="30" borderId="49" xfId="0" applyFont="1" applyFill="1" applyBorder="1" applyAlignment="1">
      <alignment horizontal="center"/>
    </xf>
    <xf numFmtId="0" fontId="17" fillId="31" borderId="50" xfId="0" applyFont="1" applyFill="1" applyBorder="1" applyAlignment="1">
      <alignment horizontal="center"/>
    </xf>
    <xf numFmtId="0" fontId="17" fillId="31" borderId="44" xfId="0" applyFont="1" applyFill="1" applyBorder="1" applyAlignment="1">
      <alignment horizontal="center"/>
    </xf>
    <xf numFmtId="0" fontId="17" fillId="31" borderId="51" xfId="0" applyFont="1" applyFill="1" applyBorder="1" applyAlignment="1">
      <alignment horizontal="center"/>
    </xf>
  </cellXfs>
  <cellStyles count="1246">
    <cellStyle name="Comma 2" xfId="111" xr:uid="{00000000-0005-0000-0000-000000000000}"/>
    <cellStyle name="Currency 2" xfId="1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Normal" xfId="0" builtinId="0"/>
    <cellStyle name="Normal 2" xfId="2" xr:uid="{00000000-0005-0000-0000-0000DA040000}"/>
    <cellStyle name="Normal 3" xfId="15" xr:uid="{00000000-0005-0000-0000-0000DB040000}"/>
    <cellStyle name="Normal 4" xfId="112" xr:uid="{00000000-0005-0000-0000-0000DC040000}"/>
    <cellStyle name="Percent 2" xfId="16" xr:uid="{00000000-0005-0000-0000-0000DD04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workbookViewId="0">
      <selection activeCell="D6" sqref="D6"/>
    </sheetView>
  </sheetViews>
  <sheetFormatPr baseColWidth="10" defaultRowHeight="15"/>
  <cols>
    <col min="1" max="1" width="23.1640625" customWidth="1"/>
    <col min="4" max="4" width="13.5" customWidth="1"/>
    <col min="5" max="5" width="12.83203125" customWidth="1"/>
    <col min="6" max="6" width="13.1640625" customWidth="1"/>
  </cols>
  <sheetData>
    <row r="1" spans="1:6" ht="19">
      <c r="A1" s="2" t="s">
        <v>44</v>
      </c>
    </row>
    <row r="2" spans="1:6" ht="16">
      <c r="A2" s="179" t="s">
        <v>61</v>
      </c>
      <c r="B2" s="179">
        <v>2018</v>
      </c>
      <c r="C2" s="179">
        <v>2019</v>
      </c>
      <c r="D2" s="179">
        <v>2020</v>
      </c>
      <c r="E2" s="179">
        <v>2021</v>
      </c>
      <c r="F2" s="179">
        <v>2022</v>
      </c>
    </row>
    <row r="3" spans="1:6" ht="16">
      <c r="A3" s="179" t="s">
        <v>62</v>
      </c>
      <c r="B3" s="279">
        <v>0.35</v>
      </c>
      <c r="C3" s="279">
        <v>0.35</v>
      </c>
      <c r="D3" s="279">
        <v>0.35</v>
      </c>
      <c r="E3" s="279">
        <v>0.35</v>
      </c>
      <c r="F3" s="279">
        <v>0.35</v>
      </c>
    </row>
    <row r="5" spans="1:6" ht="16">
      <c r="A5" s="6" t="s">
        <v>26</v>
      </c>
      <c r="C5" s="48"/>
    </row>
    <row r="6" spans="1:6" ht="16">
      <c r="A6" s="178" t="s">
        <v>55</v>
      </c>
      <c r="C6">
        <f>SUM('Monthly Net Income Calculation'!G18:I18)</f>
        <v>93</v>
      </c>
      <c r="D6">
        <f>SUM('Monthly Net Income Calculation'!S18:U18)</f>
        <v>141</v>
      </c>
      <c r="E6">
        <f>SUM('Monthly Net Income Calculation'!AE18:AG18)</f>
        <v>165</v>
      </c>
      <c r="F6">
        <f>SUM('Monthly Net Income Calculation'!AQ18:AS18)</f>
        <v>180</v>
      </c>
    </row>
    <row r="7" spans="1:6" ht="16">
      <c r="A7" s="7" t="s">
        <v>16</v>
      </c>
      <c r="B7" s="3">
        <v>0</v>
      </c>
      <c r="C7" s="3">
        <f>SUM('Monthly Net Income Calculation'!G49:I49)</f>
        <v>31197</v>
      </c>
      <c r="D7" s="3">
        <f>SUM('Monthly Net Income Calculation'!S49:U49)</f>
        <v>31533</v>
      </c>
      <c r="E7" s="3">
        <f>SUM('Monthly Net Income Calculation'!AE49:AG49)</f>
        <v>36165</v>
      </c>
      <c r="F7" s="3">
        <f>SUM('Monthly Net Income Calculation'!AQ49:AS49)</f>
        <v>39060</v>
      </c>
    </row>
    <row r="8" spans="1:6" ht="16">
      <c r="A8" s="7" t="s">
        <v>11</v>
      </c>
      <c r="B8" s="4">
        <v>0</v>
      </c>
      <c r="C8" s="4">
        <f>SUM('Monthly Net Income Calculation'!G97:I97)</f>
        <v>11261</v>
      </c>
      <c r="D8" s="4">
        <f>SUM('Monthly Net Income Calculation'!S97:U97)</f>
        <v>9561</v>
      </c>
      <c r="E8" s="4">
        <f>SUM('Monthly Net Income Calculation'!AE97:AG97)</f>
        <v>9561</v>
      </c>
      <c r="F8" s="4">
        <f>SUM('Monthly Net Income Calculation'!AQ97:AS97)</f>
        <v>9561</v>
      </c>
    </row>
    <row r="9" spans="1:6" ht="16">
      <c r="A9" s="7" t="s">
        <v>41</v>
      </c>
      <c r="B9" s="5">
        <v>0</v>
      </c>
      <c r="C9" s="5">
        <f>C7-C8</f>
        <v>19936</v>
      </c>
      <c r="D9" s="5">
        <f>D7-D8</f>
        <v>21972</v>
      </c>
      <c r="E9" s="5">
        <f>E7-E8</f>
        <v>26604</v>
      </c>
      <c r="F9" s="5">
        <f>F7-F8</f>
        <v>29499</v>
      </c>
    </row>
    <row r="10" spans="1:6" ht="16">
      <c r="A10" s="7" t="s">
        <v>42</v>
      </c>
      <c r="B10" s="3">
        <f>B9*B3</f>
        <v>0</v>
      </c>
      <c r="C10" s="3">
        <f>C9*C3</f>
        <v>6977.5999999999995</v>
      </c>
      <c r="D10" s="3">
        <f>D9*D3</f>
        <v>7690.2</v>
      </c>
      <c r="E10" s="3">
        <f>E9*E3</f>
        <v>9311.4</v>
      </c>
      <c r="F10" s="3">
        <f>F9*F3</f>
        <v>10324.65</v>
      </c>
    </row>
    <row r="11" spans="1:6" ht="17" thickBot="1">
      <c r="A11" s="7" t="s">
        <v>43</v>
      </c>
      <c r="B11" s="282">
        <f>B9-B10</f>
        <v>0</v>
      </c>
      <c r="C11" s="282">
        <f>C9-C10</f>
        <v>12958.400000000001</v>
      </c>
      <c r="D11" s="282">
        <f>D9-D10</f>
        <v>14281.8</v>
      </c>
      <c r="E11" s="282">
        <f>E9-E10</f>
        <v>17292.599999999999</v>
      </c>
      <c r="F11" s="282">
        <f>F9-F10</f>
        <v>19174.349999999999</v>
      </c>
    </row>
    <row r="12" spans="1:6" ht="17" thickTop="1">
      <c r="A12" s="7"/>
    </row>
    <row r="13" spans="1:6" ht="16">
      <c r="A13" s="6" t="s">
        <v>27</v>
      </c>
    </row>
    <row r="14" spans="1:6" ht="16">
      <c r="A14" s="178" t="s">
        <v>55</v>
      </c>
      <c r="C14">
        <f>SUM('Monthly Net Income Calculation'!J18:L18)</f>
        <v>130</v>
      </c>
      <c r="D14">
        <f>SUM('Monthly Net Income Calculation'!V18:X18)</f>
        <v>150</v>
      </c>
      <c r="E14">
        <f>SUM('Monthly Net Income Calculation'!AH18:AJ18)</f>
        <v>165</v>
      </c>
      <c r="F14">
        <f>SUM('Monthly Net Income Calculation'!AT18:AV18)</f>
        <v>180</v>
      </c>
    </row>
    <row r="15" spans="1:6" ht="16">
      <c r="A15" s="7" t="s">
        <v>16</v>
      </c>
      <c r="B15" s="3">
        <v>0</v>
      </c>
      <c r="C15" s="3">
        <f>SUM('Monthly Net Income Calculation'!J49:L49)</f>
        <v>40513</v>
      </c>
      <c r="D15" s="3">
        <f>SUM('Monthly Net Income Calculation'!V49:X49)</f>
        <v>33270</v>
      </c>
      <c r="E15" s="3">
        <f>SUM('Monthly Net Income Calculation'!AH49:AJ49)</f>
        <v>36165</v>
      </c>
      <c r="F15" s="3">
        <f>SUM('Monthly Net Income Calculation'!AT49:AV49)</f>
        <v>39060</v>
      </c>
    </row>
    <row r="16" spans="1:6" ht="16">
      <c r="A16" s="7" t="s">
        <v>11</v>
      </c>
      <c r="B16" s="4">
        <v>0</v>
      </c>
      <c r="C16" s="4">
        <f>SUM('Monthly Net Income Calculation'!J97:L97)</f>
        <v>9561</v>
      </c>
      <c r="D16" s="4">
        <f>SUM('Monthly Net Income Calculation'!V97:X97)</f>
        <v>9561</v>
      </c>
      <c r="E16" s="4">
        <f>SUM('Monthly Net Income Calculation'!AH97:AJ97)</f>
        <v>9561</v>
      </c>
      <c r="F16" s="4">
        <f>SUM('Monthly Net Income Calculation'!AT97:AV97)</f>
        <v>9561</v>
      </c>
    </row>
    <row r="17" spans="1:6" ht="16">
      <c r="A17" s="7" t="s">
        <v>41</v>
      </c>
      <c r="B17" s="5">
        <v>0</v>
      </c>
      <c r="C17" s="5">
        <f>C15-C16</f>
        <v>30952</v>
      </c>
      <c r="D17" s="5">
        <f>D15-D16</f>
        <v>23709</v>
      </c>
      <c r="E17" s="5">
        <f>E15-E16</f>
        <v>26604</v>
      </c>
      <c r="F17" s="5">
        <f>F15-F16</f>
        <v>29499</v>
      </c>
    </row>
    <row r="18" spans="1:6" ht="16">
      <c r="A18" s="7" t="s">
        <v>42</v>
      </c>
      <c r="B18" s="3">
        <v>0</v>
      </c>
      <c r="C18" s="3">
        <f>C17*C3</f>
        <v>10833.199999999999</v>
      </c>
      <c r="D18" s="3">
        <f>D17*D3</f>
        <v>8298.15</v>
      </c>
      <c r="E18" s="3">
        <f>E17*E3</f>
        <v>9311.4</v>
      </c>
      <c r="F18" s="3">
        <f>F17*F3</f>
        <v>10324.65</v>
      </c>
    </row>
    <row r="19" spans="1:6" ht="17" thickBot="1">
      <c r="A19" s="7" t="s">
        <v>43</v>
      </c>
      <c r="B19" s="282">
        <v>0</v>
      </c>
      <c r="C19" s="282">
        <f>C17-C18</f>
        <v>20118.800000000003</v>
      </c>
      <c r="D19" s="282">
        <f>D17-D18</f>
        <v>15410.85</v>
      </c>
      <c r="E19" s="282">
        <f>E17-E18</f>
        <v>17292.599999999999</v>
      </c>
      <c r="F19" s="282">
        <f>F17-F18</f>
        <v>19174.349999999999</v>
      </c>
    </row>
    <row r="20" spans="1:6" ht="16" thickTop="1"/>
    <row r="21" spans="1:6" ht="16">
      <c r="A21" s="6" t="s">
        <v>28</v>
      </c>
    </row>
    <row r="22" spans="1:6" ht="16">
      <c r="A22" s="178" t="s">
        <v>55</v>
      </c>
      <c r="C22">
        <f>SUM('Monthly Net Income Calculation'!M18:O18)</f>
        <v>105</v>
      </c>
      <c r="D22">
        <f>SUM('Monthly Net Income Calculation'!Y18:AA18)</f>
        <v>150</v>
      </c>
      <c r="E22">
        <f>SUM('Monthly Net Income Calculation'!AK18:AM18)</f>
        <v>165</v>
      </c>
      <c r="F22">
        <f>SUM('Monthly Net Income Calculation'!AW18:AY18)</f>
        <v>180</v>
      </c>
    </row>
    <row r="23" spans="1:6" ht="16">
      <c r="A23" s="7" t="s">
        <v>16</v>
      </c>
      <c r="B23" s="3">
        <v>0</v>
      </c>
      <c r="C23" s="3">
        <f>SUM('Monthly Net Income Calculation'!M49:O49)</f>
        <v>25473</v>
      </c>
      <c r="D23" s="3">
        <f>SUM('Monthly Net Income Calculation'!Y49:AA49)</f>
        <v>33270</v>
      </c>
      <c r="E23" s="3">
        <f>SUM('Monthly Net Income Calculation'!AK49:AM49)</f>
        <v>36165</v>
      </c>
      <c r="F23" s="3">
        <f>SUM('Monthly Net Income Calculation'!AW49:AY49)</f>
        <v>39060</v>
      </c>
    </row>
    <row r="24" spans="1:6" ht="16">
      <c r="A24" s="7" t="s">
        <v>11</v>
      </c>
      <c r="B24" s="4">
        <v>0</v>
      </c>
      <c r="C24" s="4">
        <f>SUM('Monthly Net Income Calculation'!M97:O97)</f>
        <v>9561</v>
      </c>
      <c r="D24" s="4">
        <f>SUM('Monthly Net Income Calculation'!Y97:AA97)</f>
        <v>9561</v>
      </c>
      <c r="E24" s="4">
        <f>SUM('Monthly Net Income Calculation'!AK97:AM97)</f>
        <v>9561</v>
      </c>
      <c r="F24" s="4">
        <f>SUM('Monthly Net Income Calculation'!AW97:AY97)</f>
        <v>9561</v>
      </c>
    </row>
    <row r="25" spans="1:6" ht="16">
      <c r="A25" s="7" t="s">
        <v>41</v>
      </c>
      <c r="B25" s="5">
        <v>0</v>
      </c>
      <c r="C25" s="5">
        <f>C23-C24</f>
        <v>15912</v>
      </c>
      <c r="D25" s="5">
        <f>D23-D24</f>
        <v>23709</v>
      </c>
      <c r="E25" s="5">
        <f>E23-E24</f>
        <v>26604</v>
      </c>
      <c r="F25" s="5">
        <f>F23-F24</f>
        <v>29499</v>
      </c>
    </row>
    <row r="26" spans="1:6" ht="16">
      <c r="A26" s="7" t="s">
        <v>42</v>
      </c>
      <c r="B26" s="3">
        <v>0</v>
      </c>
      <c r="C26" s="3">
        <f>C25*C3</f>
        <v>5569.2</v>
      </c>
      <c r="D26" s="3">
        <f>D25*D3</f>
        <v>8298.15</v>
      </c>
      <c r="E26" s="3">
        <f>E25*E3</f>
        <v>9311.4</v>
      </c>
      <c r="F26" s="3">
        <f>F25*F3</f>
        <v>10324.65</v>
      </c>
    </row>
    <row r="27" spans="1:6" ht="17" thickBot="1">
      <c r="A27" s="7" t="s">
        <v>43</v>
      </c>
      <c r="B27" s="282">
        <v>0</v>
      </c>
      <c r="C27" s="282">
        <f>C25-C26</f>
        <v>10342.799999999999</v>
      </c>
      <c r="D27" s="282">
        <f>D25-D26</f>
        <v>15410.85</v>
      </c>
      <c r="E27" s="282">
        <f>E25-E26</f>
        <v>17292.599999999999</v>
      </c>
      <c r="F27" s="282">
        <f>F25-F26</f>
        <v>19174.349999999999</v>
      </c>
    </row>
    <row r="28" spans="1:6" ht="16" thickTop="1"/>
    <row r="29" spans="1:6" ht="16">
      <c r="A29" s="6" t="s">
        <v>25</v>
      </c>
    </row>
    <row r="30" spans="1:6" ht="16">
      <c r="A30" s="178" t="s">
        <v>55</v>
      </c>
      <c r="B30">
        <f>SUM('Monthly Net Income Calculation'!C18:F18)</f>
        <v>628</v>
      </c>
      <c r="C30">
        <f>SUM('Monthly Net Income Calculation'!P18:R18)</f>
        <v>126</v>
      </c>
      <c r="D30">
        <f>SUM('Monthly Net Income Calculation'!AB18:AD18)</f>
        <v>150</v>
      </c>
      <c r="E30">
        <f>SUM('Monthly Net Income Calculation'!AN18:AP18)</f>
        <v>180</v>
      </c>
      <c r="F30">
        <f>SUM('Monthly Net Income Calculation'!AZ18:BB18)</f>
        <v>180</v>
      </c>
    </row>
    <row r="31" spans="1:6" ht="16">
      <c r="A31" s="7" t="s">
        <v>16</v>
      </c>
      <c r="B31" s="3">
        <f>SUM('Monthly Net Income Calculation'!C49:F49)</f>
        <v>176422</v>
      </c>
      <c r="C31" s="3">
        <f>SUM('Monthly Net Income Calculation'!P49:R49)</f>
        <v>28638</v>
      </c>
      <c r="D31" s="3">
        <f>SUM('Monthly Net Income Calculation'!AB49:AD49)</f>
        <v>33270</v>
      </c>
      <c r="E31" s="3">
        <f>SUM('Monthly Net Income Calculation'!AN49:AP49)</f>
        <v>39060</v>
      </c>
      <c r="F31" s="3">
        <f>SUM('Monthly Net Income Calculation'!AZ49:BB49)</f>
        <v>39060</v>
      </c>
    </row>
    <row r="32" spans="1:6" ht="16">
      <c r="A32" s="7" t="s">
        <v>11</v>
      </c>
      <c r="B32" s="4">
        <f>SUM('Monthly Net Income Calculation'!C97:F97)</f>
        <v>18084</v>
      </c>
      <c r="C32" s="4">
        <f>SUM('Monthly Net Income Calculation'!P97:R97)</f>
        <v>9561</v>
      </c>
      <c r="D32" s="4">
        <f>SUM('Monthly Net Income Calculation'!AB97:AD97)</f>
        <v>9561</v>
      </c>
      <c r="E32" s="4">
        <f>SUM('Monthly Net Income Calculation'!AN97:AP97)</f>
        <v>9561</v>
      </c>
      <c r="F32" s="4">
        <f>SUM('Monthly Net Income Calculation'!AZ97:BB97)</f>
        <v>9561</v>
      </c>
    </row>
    <row r="33" spans="1:8" ht="16">
      <c r="A33" s="7" t="s">
        <v>41</v>
      </c>
      <c r="B33" s="5">
        <f>B31-B32</f>
        <v>158338</v>
      </c>
      <c r="C33" s="5">
        <f>C31-C32</f>
        <v>19077</v>
      </c>
      <c r="D33" s="5">
        <f>D31-D32</f>
        <v>23709</v>
      </c>
      <c r="E33" s="5">
        <f>E31-E32</f>
        <v>29499</v>
      </c>
      <c r="F33" s="5">
        <f>F31-F32</f>
        <v>29499</v>
      </c>
    </row>
    <row r="34" spans="1:8" ht="16">
      <c r="A34" s="7" t="s">
        <v>42</v>
      </c>
      <c r="B34" s="3">
        <f>B33*B3</f>
        <v>55418.299999999996</v>
      </c>
      <c r="C34" s="3">
        <f>C33*C3</f>
        <v>6676.95</v>
      </c>
      <c r="D34" s="3">
        <f>D33*D3</f>
        <v>8298.15</v>
      </c>
      <c r="E34" s="3">
        <f>E33*E3</f>
        <v>10324.65</v>
      </c>
      <c r="F34" s="3">
        <f>F33*F3</f>
        <v>10324.65</v>
      </c>
    </row>
    <row r="35" spans="1:8" ht="17" thickBot="1">
      <c r="A35" s="7" t="s">
        <v>43</v>
      </c>
      <c r="B35" s="282">
        <f>B33-B34</f>
        <v>102919.70000000001</v>
      </c>
      <c r="C35" s="282">
        <f>C33-C34</f>
        <v>12400.05</v>
      </c>
      <c r="D35" s="282">
        <f>D33-D34</f>
        <v>15410.85</v>
      </c>
      <c r="E35" s="282">
        <f>E33-E34</f>
        <v>19174.349999999999</v>
      </c>
      <c r="F35" s="282">
        <f>F33-F34</f>
        <v>19174.349999999999</v>
      </c>
    </row>
    <row r="36" spans="1:8" ht="16" thickTop="1"/>
    <row r="37" spans="1:8" ht="16">
      <c r="A37" s="40" t="s">
        <v>45</v>
      </c>
      <c r="B37" s="41"/>
      <c r="C37" s="41"/>
      <c r="D37" s="41"/>
      <c r="E37" s="41"/>
      <c r="F37" s="41"/>
    </row>
    <row r="38" spans="1:8" ht="16">
      <c r="A38" s="42" t="s">
        <v>55</v>
      </c>
      <c r="B38" s="41">
        <f t="shared" ref="B38:D39" si="0">SUM(B6+B14+B22+B30)</f>
        <v>628</v>
      </c>
      <c r="C38" s="41">
        <f t="shared" si="0"/>
        <v>454</v>
      </c>
      <c r="D38" s="41">
        <f t="shared" si="0"/>
        <v>591</v>
      </c>
      <c r="E38" s="41">
        <f t="shared" ref="E38:F38" si="1">SUM(E6+E14+E22+E30)</f>
        <v>675</v>
      </c>
      <c r="F38" s="41">
        <f t="shared" si="1"/>
        <v>720</v>
      </c>
    </row>
    <row r="39" spans="1:8" ht="16">
      <c r="A39" s="42" t="s">
        <v>16</v>
      </c>
      <c r="B39" s="43">
        <f t="shared" si="0"/>
        <v>176422</v>
      </c>
      <c r="C39" s="43">
        <f t="shared" si="0"/>
        <v>125821</v>
      </c>
      <c r="D39" s="43">
        <f t="shared" si="0"/>
        <v>131343</v>
      </c>
      <c r="E39" s="43">
        <f t="shared" ref="E39:F39" si="2">SUM(E7+E15+E23+E31)</f>
        <v>147555</v>
      </c>
      <c r="F39" s="43">
        <f t="shared" si="2"/>
        <v>156240</v>
      </c>
      <c r="H39" s="3"/>
    </row>
    <row r="40" spans="1:8" ht="16">
      <c r="A40" s="42" t="s">
        <v>11</v>
      </c>
      <c r="B40" s="44">
        <f>SUM(B8+B16+B24+B32)</f>
        <v>18084</v>
      </c>
      <c r="C40" s="44">
        <f>SUM(C8+C16+C24+C32)</f>
        <v>39944</v>
      </c>
      <c r="D40" s="44">
        <f t="shared" ref="D40:F40" si="3">SUM(D8+D16+D24+D32)</f>
        <v>38244</v>
      </c>
      <c r="E40" s="44">
        <f t="shared" si="3"/>
        <v>38244</v>
      </c>
      <c r="F40" s="44">
        <f t="shared" si="3"/>
        <v>38244</v>
      </c>
    </row>
    <row r="41" spans="1:8" ht="16">
      <c r="A41" s="42" t="s">
        <v>41</v>
      </c>
      <c r="B41" s="44">
        <f>B9+B17+B25+B33</f>
        <v>158338</v>
      </c>
      <c r="C41" s="44">
        <f>C9+C17+C25+C33</f>
        <v>85877</v>
      </c>
      <c r="D41" s="44">
        <f t="shared" ref="D41:F41" si="4">D9+D17+D25+D33</f>
        <v>93099</v>
      </c>
      <c r="E41" s="44">
        <f t="shared" si="4"/>
        <v>109311</v>
      </c>
      <c r="F41" s="44">
        <f t="shared" si="4"/>
        <v>117996</v>
      </c>
    </row>
    <row r="42" spans="1:8" ht="16">
      <c r="A42" s="42" t="s">
        <v>42</v>
      </c>
      <c r="B42" s="43">
        <f>B10+B18+B26+B34</f>
        <v>55418.299999999996</v>
      </c>
      <c r="C42" s="43">
        <f>C10+C18+C26+C34</f>
        <v>30056.95</v>
      </c>
      <c r="D42" s="43">
        <f t="shared" ref="D42:F42" si="5">D10+D18+D26+D34</f>
        <v>32584.65</v>
      </c>
      <c r="E42" s="43">
        <f t="shared" si="5"/>
        <v>38258.85</v>
      </c>
      <c r="F42" s="43">
        <f t="shared" si="5"/>
        <v>41298.6</v>
      </c>
    </row>
    <row r="43" spans="1:8" ht="17" thickBot="1">
      <c r="A43" s="42" t="s">
        <v>43</v>
      </c>
      <c r="B43" s="281">
        <f>B11+B19+B27+B35</f>
        <v>102919.70000000001</v>
      </c>
      <c r="C43" s="281">
        <f t="shared" ref="C43:E43" si="6">C11+C19+C27+C35</f>
        <v>55820.05</v>
      </c>
      <c r="D43" s="281">
        <f t="shared" si="6"/>
        <v>60514.35</v>
      </c>
      <c r="E43" s="281">
        <f t="shared" si="6"/>
        <v>71052.149999999994</v>
      </c>
      <c r="F43" s="281">
        <f>F11+F19+F27+F35</f>
        <v>76697.399999999994</v>
      </c>
    </row>
    <row r="44" spans="1:8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05"/>
  <sheetViews>
    <sheetView topLeftCell="B1" workbookViewId="0">
      <selection activeCell="G1" sqref="G1:R5"/>
    </sheetView>
  </sheetViews>
  <sheetFormatPr baseColWidth="10" defaultRowHeight="15"/>
  <cols>
    <col min="1" max="1" width="32.5" style="10" customWidth="1"/>
    <col min="2" max="2" width="11" style="10" bestFit="1" customWidth="1"/>
    <col min="3" max="3" width="14.1640625" style="10" customWidth="1"/>
    <col min="4" max="4" width="12.33203125" style="10" customWidth="1"/>
    <col min="5" max="6" width="13" style="10" customWidth="1"/>
    <col min="7" max="7" width="13.6640625" style="10" customWidth="1"/>
    <col min="8" max="8" width="13" style="10" customWidth="1"/>
    <col min="9" max="9" width="11.83203125" style="10" customWidth="1"/>
    <col min="10" max="10" width="11.5" style="10" bestFit="1" customWidth="1"/>
    <col min="11" max="11" width="12.33203125" style="10" customWidth="1"/>
    <col min="12" max="12" width="12.5" style="10" customWidth="1"/>
    <col min="13" max="13" width="12.83203125" style="10" customWidth="1"/>
    <col min="14" max="14" width="12.33203125" style="10" customWidth="1"/>
    <col min="15" max="15" width="13.5" style="10" customWidth="1"/>
    <col min="16" max="16" width="11.5" style="10" bestFit="1" customWidth="1"/>
    <col min="17" max="17" width="12.5" style="10" customWidth="1"/>
    <col min="18" max="18" width="11.33203125" style="10" customWidth="1"/>
    <col min="19" max="26" width="11.5" style="10" bestFit="1" customWidth="1"/>
    <col min="27" max="27" width="12.5" style="10" customWidth="1"/>
    <col min="28" max="28" width="11.5" style="10" bestFit="1" customWidth="1"/>
    <col min="29" max="29" width="12.5" style="10" customWidth="1"/>
    <col min="30" max="30" width="12.1640625" style="10" customWidth="1"/>
    <col min="31" max="38" width="11.5" style="10" bestFit="1" customWidth="1"/>
    <col min="39" max="39" width="13" style="10" customWidth="1"/>
    <col min="40" max="41" width="11.5" style="10" customWidth="1"/>
    <col min="42" max="42" width="11.83203125" style="10" customWidth="1"/>
    <col min="43" max="49" width="11.5" style="10" bestFit="1" customWidth="1"/>
    <col min="50" max="50" width="11.6640625" style="10" customWidth="1"/>
    <col min="51" max="51" width="12" style="10" customWidth="1"/>
    <col min="52" max="52" width="11.33203125" style="10" customWidth="1"/>
    <col min="53" max="54" width="12.6640625" style="10" customWidth="1"/>
    <col min="55" max="16384" width="10.83203125" style="10"/>
  </cols>
  <sheetData>
    <row r="1" spans="1:54" customFormat="1" ht="20" thickBot="1">
      <c r="C1" s="374">
        <v>2021</v>
      </c>
      <c r="D1" s="375"/>
      <c r="E1" s="375"/>
      <c r="F1" s="376"/>
      <c r="G1" s="374">
        <v>2022</v>
      </c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6"/>
      <c r="S1" s="374">
        <v>2023</v>
      </c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6"/>
      <c r="AE1" s="374">
        <v>2024</v>
      </c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6"/>
      <c r="AQ1" s="374">
        <v>2025</v>
      </c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6"/>
    </row>
    <row r="2" spans="1:54" s="26" customFormat="1" ht="16">
      <c r="A2" s="24"/>
      <c r="B2" s="25"/>
      <c r="C2" s="382" t="s">
        <v>135</v>
      </c>
      <c r="D2" s="377"/>
      <c r="E2" s="377"/>
      <c r="F2" s="378"/>
      <c r="G2" s="365" t="s">
        <v>26</v>
      </c>
      <c r="H2" s="366"/>
      <c r="I2" s="367"/>
      <c r="J2" s="368" t="s">
        <v>27</v>
      </c>
      <c r="K2" s="369"/>
      <c r="L2" s="370"/>
      <c r="M2" s="371" t="s">
        <v>28</v>
      </c>
      <c r="N2" s="372"/>
      <c r="O2" s="373"/>
      <c r="P2" s="362" t="s">
        <v>25</v>
      </c>
      <c r="Q2" s="363"/>
      <c r="R2" s="364"/>
      <c r="S2" s="365" t="s">
        <v>26</v>
      </c>
      <c r="T2" s="366"/>
      <c r="U2" s="367"/>
      <c r="V2" s="368" t="s">
        <v>27</v>
      </c>
      <c r="W2" s="369"/>
      <c r="X2" s="370"/>
      <c r="Y2" s="371" t="s">
        <v>28</v>
      </c>
      <c r="Z2" s="372"/>
      <c r="AA2" s="373"/>
      <c r="AB2" s="362" t="s">
        <v>25</v>
      </c>
      <c r="AC2" s="363"/>
      <c r="AD2" s="364"/>
      <c r="AE2" s="365" t="s">
        <v>26</v>
      </c>
      <c r="AF2" s="366"/>
      <c r="AG2" s="367"/>
      <c r="AH2" s="368" t="s">
        <v>27</v>
      </c>
      <c r="AI2" s="369"/>
      <c r="AJ2" s="370"/>
      <c r="AK2" s="371" t="s">
        <v>28</v>
      </c>
      <c r="AL2" s="372"/>
      <c r="AM2" s="373"/>
      <c r="AN2" s="362" t="s">
        <v>25</v>
      </c>
      <c r="AO2" s="363"/>
      <c r="AP2" s="364"/>
      <c r="AQ2" s="365" t="s">
        <v>26</v>
      </c>
      <c r="AR2" s="366"/>
      <c r="AS2" s="367"/>
      <c r="AT2" s="368" t="s">
        <v>27</v>
      </c>
      <c r="AU2" s="369"/>
      <c r="AV2" s="370"/>
      <c r="AW2" s="371" t="s">
        <v>28</v>
      </c>
      <c r="AX2" s="372"/>
      <c r="AY2" s="373"/>
      <c r="AZ2" s="362" t="s">
        <v>25</v>
      </c>
      <c r="BA2" s="363"/>
      <c r="BB2" s="364"/>
    </row>
    <row r="3" spans="1:54" ht="16">
      <c r="A3" s="9" t="s">
        <v>35</v>
      </c>
      <c r="B3" s="9"/>
      <c r="C3" s="79"/>
      <c r="D3" s="66"/>
      <c r="E3" s="76"/>
      <c r="F3" s="75"/>
      <c r="G3" s="67"/>
      <c r="H3" s="66"/>
      <c r="I3" s="11"/>
      <c r="J3" s="76"/>
      <c r="K3" s="66"/>
      <c r="L3" s="11"/>
      <c r="M3" s="66"/>
      <c r="N3" s="66"/>
      <c r="O3" s="11"/>
      <c r="P3" s="66"/>
      <c r="Q3" s="66"/>
      <c r="R3" s="75"/>
      <c r="S3" s="67"/>
      <c r="T3" s="66"/>
      <c r="U3" s="11"/>
      <c r="V3" s="66"/>
      <c r="W3" s="66"/>
      <c r="X3" s="11"/>
      <c r="Y3" s="66"/>
      <c r="Z3" s="66"/>
      <c r="AA3" s="11"/>
      <c r="AB3" s="66"/>
      <c r="AC3" s="66"/>
      <c r="AD3" s="75"/>
      <c r="AE3" s="67"/>
      <c r="AF3" s="66"/>
      <c r="AG3" s="11"/>
      <c r="AH3" s="66"/>
      <c r="AI3" s="66"/>
      <c r="AJ3" s="11"/>
      <c r="AK3" s="66"/>
      <c r="AL3" s="66"/>
      <c r="AM3" s="11"/>
      <c r="AN3" s="66"/>
      <c r="AO3" s="66"/>
      <c r="AP3" s="75"/>
      <c r="AQ3" s="67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8"/>
    </row>
    <row r="4" spans="1:54" ht="16">
      <c r="A4" s="8"/>
      <c r="B4" s="9"/>
      <c r="C4" s="67"/>
      <c r="D4" s="66"/>
      <c r="E4" s="66"/>
      <c r="F4" s="68"/>
      <c r="G4" s="67"/>
      <c r="H4" s="66"/>
      <c r="I4" s="12"/>
      <c r="J4" s="66"/>
      <c r="K4" s="66"/>
      <c r="L4" s="12"/>
      <c r="M4" s="66"/>
      <c r="N4" s="66"/>
      <c r="O4" s="12"/>
      <c r="P4" s="66"/>
      <c r="Q4" s="66"/>
      <c r="R4" s="68"/>
      <c r="S4" s="67"/>
      <c r="T4" s="66"/>
      <c r="U4" s="12"/>
      <c r="V4" s="66"/>
      <c r="W4" s="66"/>
      <c r="X4" s="12"/>
      <c r="Y4" s="66"/>
      <c r="Z4" s="66"/>
      <c r="AA4" s="12"/>
      <c r="AB4" s="66"/>
      <c r="AC4" s="66"/>
      <c r="AD4" s="68"/>
      <c r="AE4" s="67"/>
      <c r="AF4" s="66"/>
      <c r="AG4" s="12"/>
      <c r="AH4" s="66"/>
      <c r="AI4" s="66"/>
      <c r="AJ4" s="12"/>
      <c r="AK4" s="66"/>
      <c r="AL4" s="66"/>
      <c r="AM4" s="12"/>
      <c r="AN4" s="66"/>
      <c r="AO4" s="66"/>
      <c r="AP4" s="68"/>
      <c r="AQ4" s="67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8"/>
    </row>
    <row r="5" spans="1:54" ht="20">
      <c r="A5" s="60" t="s">
        <v>0</v>
      </c>
      <c r="B5" s="77"/>
      <c r="C5" s="399" t="s">
        <v>129</v>
      </c>
      <c r="D5" s="400" t="s">
        <v>130</v>
      </c>
      <c r="E5" s="401" t="s">
        <v>150</v>
      </c>
      <c r="F5" s="402" t="s">
        <v>131</v>
      </c>
      <c r="G5" s="69" t="s">
        <v>8</v>
      </c>
      <c r="H5" s="27" t="s">
        <v>9</v>
      </c>
      <c r="I5" s="27" t="s">
        <v>10</v>
      </c>
      <c r="J5" s="27" t="s">
        <v>12</v>
      </c>
      <c r="K5" s="27" t="s">
        <v>13</v>
      </c>
      <c r="L5" s="27" t="s">
        <v>14</v>
      </c>
      <c r="M5" s="27" t="s">
        <v>2</v>
      </c>
      <c r="N5" s="27" t="s">
        <v>3</v>
      </c>
      <c r="O5" s="28" t="s">
        <v>4</v>
      </c>
      <c r="P5" s="28" t="s">
        <v>5</v>
      </c>
      <c r="Q5" s="28" t="s">
        <v>6</v>
      </c>
      <c r="R5" s="70" t="s">
        <v>7</v>
      </c>
      <c r="S5" s="69" t="s">
        <v>8</v>
      </c>
      <c r="T5" s="27" t="s">
        <v>9</v>
      </c>
      <c r="U5" s="27" t="s">
        <v>10</v>
      </c>
      <c r="V5" s="27" t="s">
        <v>12</v>
      </c>
      <c r="W5" s="27" t="s">
        <v>13</v>
      </c>
      <c r="X5" s="27" t="s">
        <v>14</v>
      </c>
      <c r="Y5" s="27" t="s">
        <v>2</v>
      </c>
      <c r="Z5" s="27" t="s">
        <v>3</v>
      </c>
      <c r="AA5" s="28" t="s">
        <v>4</v>
      </c>
      <c r="AB5" s="28" t="s">
        <v>5</v>
      </c>
      <c r="AC5" s="28" t="s">
        <v>6</v>
      </c>
      <c r="AD5" s="70" t="s">
        <v>7</v>
      </c>
      <c r="AE5" s="69" t="s">
        <v>8</v>
      </c>
      <c r="AF5" s="27" t="s">
        <v>9</v>
      </c>
      <c r="AG5" s="27" t="s">
        <v>10</v>
      </c>
      <c r="AH5" s="27" t="s">
        <v>12</v>
      </c>
      <c r="AI5" s="27" t="s">
        <v>13</v>
      </c>
      <c r="AJ5" s="27" t="s">
        <v>14</v>
      </c>
      <c r="AK5" s="27" t="s">
        <v>2</v>
      </c>
      <c r="AL5" s="27" t="s">
        <v>3</v>
      </c>
      <c r="AM5" s="28" t="s">
        <v>4</v>
      </c>
      <c r="AN5" s="28" t="s">
        <v>5</v>
      </c>
      <c r="AO5" s="28" t="s">
        <v>6</v>
      </c>
      <c r="AP5" s="70" t="s">
        <v>7</v>
      </c>
      <c r="AQ5" s="69" t="s">
        <v>8</v>
      </c>
      <c r="AR5" s="27" t="s">
        <v>9</v>
      </c>
      <c r="AS5" s="27" t="s">
        <v>10</v>
      </c>
      <c r="AT5" s="27" t="s">
        <v>12</v>
      </c>
      <c r="AU5" s="27" t="s">
        <v>13</v>
      </c>
      <c r="AV5" s="27" t="s">
        <v>14</v>
      </c>
      <c r="AW5" s="27" t="s">
        <v>2</v>
      </c>
      <c r="AX5" s="27" t="s">
        <v>3</v>
      </c>
      <c r="AY5" s="28" t="s">
        <v>4</v>
      </c>
      <c r="AZ5" s="28" t="s">
        <v>5</v>
      </c>
      <c r="BA5" s="28" t="s">
        <v>6</v>
      </c>
      <c r="BB5" s="70" t="s">
        <v>7</v>
      </c>
    </row>
    <row r="6" spans="1:54">
      <c r="A6" s="13"/>
      <c r="B6" s="80"/>
      <c r="C6" s="92"/>
      <c r="D6" s="14"/>
      <c r="E6" s="14"/>
      <c r="F6" s="93"/>
      <c r="G6" s="100"/>
      <c r="H6" s="14"/>
      <c r="I6" s="14"/>
      <c r="J6" s="14"/>
      <c r="K6" s="14"/>
      <c r="L6" s="14"/>
      <c r="M6" s="14"/>
      <c r="N6" s="14"/>
      <c r="O6" s="15"/>
      <c r="P6" s="15"/>
      <c r="Q6" s="15"/>
      <c r="R6" s="101"/>
      <c r="S6" s="105"/>
      <c r="T6" s="16"/>
      <c r="U6" s="16"/>
      <c r="V6" s="16"/>
      <c r="W6" s="16"/>
      <c r="X6" s="16"/>
      <c r="Y6" s="16"/>
      <c r="Z6" s="16"/>
      <c r="AA6" s="16"/>
      <c r="AB6" s="16"/>
      <c r="AC6" s="16"/>
      <c r="AD6" s="106"/>
      <c r="AE6" s="105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6"/>
      <c r="AQ6" s="105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06"/>
    </row>
    <row r="7" spans="1:54" s="8" customFormat="1" ht="17">
      <c r="A7" s="29" t="s">
        <v>30</v>
      </c>
      <c r="B7" s="81"/>
      <c r="C7" s="94"/>
      <c r="D7" s="18"/>
      <c r="E7" s="18"/>
      <c r="F7" s="95"/>
      <c r="G7" s="94"/>
      <c r="H7" s="18"/>
      <c r="I7" s="18"/>
      <c r="J7" s="18"/>
      <c r="K7" s="18"/>
      <c r="L7" s="18"/>
      <c r="M7" s="18"/>
      <c r="N7" s="18"/>
      <c r="O7" s="30"/>
      <c r="P7" s="30"/>
      <c r="Q7" s="30"/>
      <c r="R7" s="102"/>
      <c r="S7" s="107"/>
      <c r="T7" s="31"/>
      <c r="U7" s="31"/>
      <c r="V7" s="31"/>
      <c r="W7" s="31"/>
      <c r="X7" s="31"/>
      <c r="Y7" s="31"/>
      <c r="Z7" s="31"/>
      <c r="AA7" s="31"/>
      <c r="AB7" s="31"/>
      <c r="AC7" s="31"/>
      <c r="AD7" s="108"/>
      <c r="AE7" s="107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108"/>
      <c r="AQ7" s="107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108"/>
    </row>
    <row r="8" spans="1:54" s="8" customFormat="1" ht="17">
      <c r="A8" s="379" t="s">
        <v>132</v>
      </c>
      <c r="B8" s="82"/>
      <c r="C8" s="284">
        <v>3</v>
      </c>
      <c r="D8" s="285">
        <v>3</v>
      </c>
      <c r="E8" s="285">
        <v>2</v>
      </c>
      <c r="F8" s="286">
        <v>2</v>
      </c>
      <c r="G8" s="96">
        <v>2</v>
      </c>
      <c r="H8" s="32">
        <v>2</v>
      </c>
      <c r="I8" s="32">
        <v>2</v>
      </c>
      <c r="J8" s="32">
        <v>2</v>
      </c>
      <c r="K8" s="32">
        <v>2</v>
      </c>
      <c r="L8" s="32">
        <v>2</v>
      </c>
      <c r="M8" s="32">
        <v>2</v>
      </c>
      <c r="N8" s="32">
        <v>2</v>
      </c>
      <c r="O8" s="32">
        <v>2</v>
      </c>
      <c r="P8" s="32">
        <v>2</v>
      </c>
      <c r="Q8" s="32">
        <v>2</v>
      </c>
      <c r="R8" s="97">
        <v>2</v>
      </c>
      <c r="S8" s="96">
        <v>2</v>
      </c>
      <c r="T8" s="32">
        <v>2</v>
      </c>
      <c r="U8" s="32">
        <v>2</v>
      </c>
      <c r="V8" s="33">
        <v>2</v>
      </c>
      <c r="W8" s="33">
        <v>2</v>
      </c>
      <c r="X8" s="33">
        <v>2</v>
      </c>
      <c r="Y8" s="33">
        <v>2</v>
      </c>
      <c r="Z8" s="33">
        <v>2</v>
      </c>
      <c r="AA8" s="33">
        <v>2</v>
      </c>
      <c r="AB8" s="33">
        <v>2</v>
      </c>
      <c r="AC8" s="33">
        <v>2</v>
      </c>
      <c r="AD8" s="109">
        <v>2</v>
      </c>
      <c r="AE8" s="112">
        <v>2</v>
      </c>
      <c r="AF8" s="33">
        <v>2</v>
      </c>
      <c r="AG8" s="33">
        <v>2</v>
      </c>
      <c r="AH8" s="33">
        <v>2</v>
      </c>
      <c r="AI8" s="33">
        <v>2</v>
      </c>
      <c r="AJ8" s="33">
        <v>2</v>
      </c>
      <c r="AK8" s="33">
        <v>2</v>
      </c>
      <c r="AL8" s="33">
        <v>2</v>
      </c>
      <c r="AM8" s="33">
        <v>2</v>
      </c>
      <c r="AN8" s="33">
        <v>2</v>
      </c>
      <c r="AO8" s="33">
        <v>2</v>
      </c>
      <c r="AP8" s="109">
        <v>2</v>
      </c>
      <c r="AQ8" s="112">
        <v>2</v>
      </c>
      <c r="AR8" s="33">
        <v>2</v>
      </c>
      <c r="AS8" s="33">
        <v>2</v>
      </c>
      <c r="AT8" s="33">
        <v>2</v>
      </c>
      <c r="AU8" s="33">
        <v>2</v>
      </c>
      <c r="AV8" s="33">
        <v>2</v>
      </c>
      <c r="AW8" s="33">
        <v>2</v>
      </c>
      <c r="AX8" s="33">
        <v>2</v>
      </c>
      <c r="AY8" s="33">
        <v>2</v>
      </c>
      <c r="AZ8" s="33">
        <v>2</v>
      </c>
      <c r="BA8" s="33">
        <v>2</v>
      </c>
      <c r="BB8" s="109">
        <v>2</v>
      </c>
    </row>
    <row r="9" spans="1:54" s="8" customFormat="1" ht="17">
      <c r="A9" s="394" t="s">
        <v>146</v>
      </c>
      <c r="B9" s="82"/>
      <c r="C9" s="287">
        <v>20</v>
      </c>
      <c r="D9" s="360">
        <v>20</v>
      </c>
      <c r="E9" s="360">
        <v>20</v>
      </c>
      <c r="F9" s="361">
        <v>20</v>
      </c>
      <c r="G9" s="96">
        <v>8</v>
      </c>
      <c r="H9" s="32">
        <v>8</v>
      </c>
      <c r="I9" s="32">
        <v>8</v>
      </c>
      <c r="J9" s="32">
        <v>10</v>
      </c>
      <c r="K9" s="32">
        <v>10</v>
      </c>
      <c r="L9" s="32">
        <v>10</v>
      </c>
      <c r="M9" s="32">
        <v>10</v>
      </c>
      <c r="N9" s="32">
        <v>10</v>
      </c>
      <c r="O9" s="32">
        <v>10</v>
      </c>
      <c r="P9" s="32">
        <v>12</v>
      </c>
      <c r="Q9" s="32">
        <v>12</v>
      </c>
      <c r="R9" s="97">
        <v>12</v>
      </c>
      <c r="S9" s="96">
        <v>12</v>
      </c>
      <c r="T9" s="32">
        <v>12</v>
      </c>
      <c r="U9" s="32">
        <v>12</v>
      </c>
      <c r="V9" s="33">
        <v>12</v>
      </c>
      <c r="W9" s="33">
        <v>12</v>
      </c>
      <c r="X9" s="33">
        <v>12</v>
      </c>
      <c r="Y9" s="33">
        <v>12</v>
      </c>
      <c r="Z9" s="33">
        <v>12</v>
      </c>
      <c r="AA9" s="33">
        <v>12</v>
      </c>
      <c r="AB9" s="33">
        <v>12</v>
      </c>
      <c r="AC9" s="33">
        <v>12</v>
      </c>
      <c r="AD9" s="109">
        <v>12</v>
      </c>
      <c r="AE9" s="112">
        <v>12</v>
      </c>
      <c r="AF9" s="33">
        <v>12</v>
      </c>
      <c r="AG9" s="33">
        <v>12</v>
      </c>
      <c r="AH9" s="33">
        <v>12</v>
      </c>
      <c r="AI9" s="33">
        <v>12</v>
      </c>
      <c r="AJ9" s="33">
        <v>12</v>
      </c>
      <c r="AK9" s="33">
        <v>12</v>
      </c>
      <c r="AL9" s="33">
        <v>12</v>
      </c>
      <c r="AM9" s="33">
        <v>12</v>
      </c>
      <c r="AN9" s="33">
        <v>12</v>
      </c>
      <c r="AO9" s="33">
        <v>12</v>
      </c>
      <c r="AP9" s="109">
        <v>12</v>
      </c>
      <c r="AQ9" s="112">
        <v>12</v>
      </c>
      <c r="AR9" s="33">
        <v>12</v>
      </c>
      <c r="AS9" s="33">
        <v>12</v>
      </c>
      <c r="AT9" s="33">
        <v>12</v>
      </c>
      <c r="AU9" s="33">
        <v>12</v>
      </c>
      <c r="AV9" s="33">
        <v>12</v>
      </c>
      <c r="AW9" s="33">
        <v>12</v>
      </c>
      <c r="AX9" s="33">
        <v>12</v>
      </c>
      <c r="AY9" s="33">
        <v>12</v>
      </c>
      <c r="AZ9" s="33">
        <v>12</v>
      </c>
      <c r="BA9" s="33">
        <v>12</v>
      </c>
      <c r="BB9" s="109">
        <v>12</v>
      </c>
    </row>
    <row r="10" spans="1:54" s="8" customFormat="1" ht="17">
      <c r="A10" s="394" t="s">
        <v>147</v>
      </c>
      <c r="B10" s="82"/>
      <c r="C10" s="287">
        <v>80</v>
      </c>
      <c r="D10" s="360">
        <v>80</v>
      </c>
      <c r="E10" s="360">
        <v>80</v>
      </c>
      <c r="F10" s="361">
        <v>80</v>
      </c>
      <c r="G10" s="96">
        <v>15</v>
      </c>
      <c r="H10" s="32">
        <v>15</v>
      </c>
      <c r="I10" s="32">
        <v>15</v>
      </c>
      <c r="J10" s="32">
        <v>17</v>
      </c>
      <c r="K10" s="32">
        <v>17</v>
      </c>
      <c r="L10" s="32">
        <v>17</v>
      </c>
      <c r="M10" s="32">
        <v>17</v>
      </c>
      <c r="N10" s="32">
        <v>17</v>
      </c>
      <c r="O10" s="32">
        <v>17</v>
      </c>
      <c r="P10" s="32">
        <v>22</v>
      </c>
      <c r="Q10" s="32">
        <v>22</v>
      </c>
      <c r="R10" s="97">
        <v>22</v>
      </c>
      <c r="S10" s="96">
        <v>27</v>
      </c>
      <c r="T10" s="32">
        <v>27</v>
      </c>
      <c r="U10" s="32">
        <v>27</v>
      </c>
      <c r="V10" s="33">
        <v>30</v>
      </c>
      <c r="W10" s="33">
        <v>30</v>
      </c>
      <c r="X10" s="33">
        <v>30</v>
      </c>
      <c r="Y10" s="33">
        <v>30</v>
      </c>
      <c r="Z10" s="33">
        <v>30</v>
      </c>
      <c r="AA10" s="33">
        <v>30</v>
      </c>
      <c r="AB10" s="33">
        <v>30</v>
      </c>
      <c r="AC10" s="33">
        <v>30</v>
      </c>
      <c r="AD10" s="109">
        <v>30</v>
      </c>
      <c r="AE10" s="112">
        <v>35</v>
      </c>
      <c r="AF10" s="33">
        <v>35</v>
      </c>
      <c r="AG10" s="33">
        <v>35</v>
      </c>
      <c r="AH10" s="33">
        <v>35</v>
      </c>
      <c r="AI10" s="33">
        <v>35</v>
      </c>
      <c r="AJ10" s="33">
        <v>35</v>
      </c>
      <c r="AK10" s="33">
        <v>35</v>
      </c>
      <c r="AL10" s="33">
        <v>35</v>
      </c>
      <c r="AM10" s="33">
        <v>35</v>
      </c>
      <c r="AN10" s="33">
        <v>40</v>
      </c>
      <c r="AO10" s="33">
        <v>40</v>
      </c>
      <c r="AP10" s="109">
        <v>40</v>
      </c>
      <c r="AQ10" s="112">
        <v>40</v>
      </c>
      <c r="AR10" s="33">
        <v>40</v>
      </c>
      <c r="AS10" s="33">
        <v>40</v>
      </c>
      <c r="AT10" s="33">
        <v>40</v>
      </c>
      <c r="AU10" s="33">
        <v>40</v>
      </c>
      <c r="AV10" s="33">
        <v>40</v>
      </c>
      <c r="AW10" s="33">
        <v>40</v>
      </c>
      <c r="AX10" s="33">
        <v>40</v>
      </c>
      <c r="AY10" s="33">
        <v>40</v>
      </c>
      <c r="AZ10" s="33">
        <v>40</v>
      </c>
      <c r="BA10" s="33">
        <v>40</v>
      </c>
      <c r="BB10" s="109">
        <v>40</v>
      </c>
    </row>
    <row r="11" spans="1:54" s="8" customFormat="1" ht="17">
      <c r="A11" s="395" t="s">
        <v>144</v>
      </c>
      <c r="B11" s="82"/>
      <c r="C11" s="287">
        <v>0</v>
      </c>
      <c r="D11" s="360">
        <v>4</v>
      </c>
      <c r="E11" s="360">
        <v>6</v>
      </c>
      <c r="F11" s="361">
        <v>8</v>
      </c>
      <c r="G11" s="96">
        <v>8</v>
      </c>
      <c r="H11" s="32">
        <v>8</v>
      </c>
      <c r="I11" s="32">
        <v>8</v>
      </c>
      <c r="J11" s="32">
        <v>8</v>
      </c>
      <c r="K11" s="32">
        <v>8</v>
      </c>
      <c r="L11" s="32">
        <v>8</v>
      </c>
      <c r="M11" s="32">
        <v>8</v>
      </c>
      <c r="N11" s="32">
        <v>8</v>
      </c>
      <c r="O11" s="32">
        <v>8</v>
      </c>
      <c r="P11" s="32">
        <v>8</v>
      </c>
      <c r="Q11" s="32">
        <v>8</v>
      </c>
      <c r="R11" s="97">
        <v>8</v>
      </c>
      <c r="S11" s="96">
        <v>8</v>
      </c>
      <c r="T11" s="32">
        <v>8</v>
      </c>
      <c r="U11" s="32">
        <v>8</v>
      </c>
      <c r="V11" s="32">
        <v>8</v>
      </c>
      <c r="W11" s="32">
        <v>8</v>
      </c>
      <c r="X11" s="32">
        <v>8</v>
      </c>
      <c r="Y11" s="32">
        <v>8</v>
      </c>
      <c r="Z11" s="32">
        <v>8</v>
      </c>
      <c r="AA11" s="32">
        <v>8</v>
      </c>
      <c r="AB11" s="32">
        <v>8</v>
      </c>
      <c r="AC11" s="32">
        <v>8</v>
      </c>
      <c r="AD11" s="97">
        <v>8</v>
      </c>
      <c r="AE11" s="113">
        <v>8</v>
      </c>
      <c r="AF11" s="34">
        <v>8</v>
      </c>
      <c r="AG11" s="34">
        <v>8</v>
      </c>
      <c r="AH11" s="33">
        <v>8</v>
      </c>
      <c r="AI11" s="33">
        <v>8</v>
      </c>
      <c r="AJ11" s="33">
        <v>8</v>
      </c>
      <c r="AK11" s="33">
        <v>8</v>
      </c>
      <c r="AL11" s="33">
        <v>8</v>
      </c>
      <c r="AM11" s="33">
        <v>8</v>
      </c>
      <c r="AN11" s="33">
        <v>8</v>
      </c>
      <c r="AO11" s="33">
        <v>8</v>
      </c>
      <c r="AP11" s="109">
        <v>8</v>
      </c>
      <c r="AQ11" s="112">
        <v>8</v>
      </c>
      <c r="AR11" s="33">
        <v>8</v>
      </c>
      <c r="AS11" s="33">
        <v>8</v>
      </c>
      <c r="AT11" s="33">
        <v>8</v>
      </c>
      <c r="AU11" s="33">
        <v>8</v>
      </c>
      <c r="AV11" s="33">
        <v>8</v>
      </c>
      <c r="AW11" s="33">
        <v>8</v>
      </c>
      <c r="AX11" s="33">
        <v>8</v>
      </c>
      <c r="AY11" s="33">
        <v>8</v>
      </c>
      <c r="AZ11" s="33">
        <v>8</v>
      </c>
      <c r="BA11" s="33">
        <v>8</v>
      </c>
      <c r="BB11" s="109">
        <v>8</v>
      </c>
    </row>
    <row r="12" spans="1:54" s="8" customFormat="1" ht="17">
      <c r="A12" s="395" t="s">
        <v>145</v>
      </c>
      <c r="B12" s="82"/>
      <c r="C12" s="287">
        <v>0</v>
      </c>
      <c r="D12" s="360">
        <v>6</v>
      </c>
      <c r="E12" s="360">
        <v>22</v>
      </c>
      <c r="F12" s="361">
        <v>44</v>
      </c>
      <c r="G12" s="9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97"/>
      <c r="S12" s="9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97"/>
      <c r="AE12" s="113"/>
      <c r="AF12" s="34"/>
      <c r="AG12" s="34"/>
      <c r="AH12" s="33"/>
      <c r="AI12" s="33"/>
      <c r="AJ12" s="33"/>
      <c r="AK12" s="33"/>
      <c r="AL12" s="33"/>
      <c r="AM12" s="33"/>
      <c r="AN12" s="33"/>
      <c r="AO12" s="33"/>
      <c r="AP12" s="109"/>
      <c r="AQ12" s="112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109"/>
    </row>
    <row r="13" spans="1:54" s="8" customFormat="1" ht="17">
      <c r="A13" s="396" t="s">
        <v>59</v>
      </c>
      <c r="B13" s="82"/>
      <c r="C13" s="287">
        <v>0</v>
      </c>
      <c r="D13" s="360"/>
      <c r="E13" s="360"/>
      <c r="F13" s="361"/>
      <c r="G13" s="9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97"/>
      <c r="S13" s="9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97"/>
      <c r="AE13" s="113"/>
      <c r="AF13" s="34"/>
      <c r="AG13" s="34"/>
      <c r="AH13" s="33"/>
      <c r="AI13" s="33"/>
      <c r="AJ13" s="33"/>
      <c r="AK13" s="33"/>
      <c r="AL13" s="33"/>
      <c r="AM13" s="33"/>
      <c r="AN13" s="33"/>
      <c r="AO13" s="33"/>
      <c r="AP13" s="109"/>
      <c r="AQ13" s="112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109"/>
    </row>
    <row r="14" spans="1:54" s="8" customFormat="1" ht="17">
      <c r="A14" s="396" t="s">
        <v>60</v>
      </c>
      <c r="B14" s="82"/>
      <c r="C14" s="287"/>
      <c r="D14" s="360"/>
      <c r="E14" s="360"/>
      <c r="F14" s="361"/>
      <c r="G14" s="9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97"/>
      <c r="S14" s="9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97"/>
      <c r="AE14" s="113"/>
      <c r="AF14" s="34"/>
      <c r="AG14" s="34"/>
      <c r="AH14" s="33"/>
      <c r="AI14" s="33"/>
      <c r="AJ14" s="33"/>
      <c r="AK14" s="33"/>
      <c r="AL14" s="33"/>
      <c r="AM14" s="33"/>
      <c r="AN14" s="33"/>
      <c r="AO14" s="33"/>
      <c r="AP14" s="109"/>
      <c r="AQ14" s="112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109"/>
    </row>
    <row r="15" spans="1:54" s="8" customFormat="1" ht="17">
      <c r="A15" s="397" t="s">
        <v>143</v>
      </c>
      <c r="B15" s="82"/>
      <c r="C15" s="287">
        <v>0</v>
      </c>
      <c r="D15" s="360"/>
      <c r="E15" s="360">
        <v>8</v>
      </c>
      <c r="F15" s="361">
        <v>0</v>
      </c>
      <c r="G15" s="9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97"/>
      <c r="S15" s="9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97"/>
      <c r="AE15" s="113"/>
      <c r="AF15" s="34"/>
      <c r="AG15" s="34"/>
      <c r="AH15" s="33"/>
      <c r="AI15" s="33"/>
      <c r="AJ15" s="33"/>
      <c r="AK15" s="33"/>
      <c r="AL15" s="33"/>
      <c r="AM15" s="33"/>
      <c r="AN15" s="33"/>
      <c r="AO15" s="33"/>
      <c r="AP15" s="109"/>
      <c r="AQ15" s="112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109"/>
    </row>
    <row r="16" spans="1:54" s="8" customFormat="1" ht="17">
      <c r="A16" s="398" t="s">
        <v>141</v>
      </c>
      <c r="B16" s="82"/>
      <c r="C16" s="287"/>
      <c r="D16" s="360"/>
      <c r="E16" s="360"/>
      <c r="F16" s="361">
        <v>30</v>
      </c>
      <c r="G16" s="96"/>
      <c r="H16" s="32"/>
      <c r="I16" s="32"/>
      <c r="J16" s="32">
        <v>25</v>
      </c>
      <c r="K16" s="32"/>
      <c r="L16" s="32"/>
      <c r="M16" s="32"/>
      <c r="N16" s="32"/>
      <c r="O16" s="32"/>
      <c r="P16" s="32"/>
      <c r="Q16" s="32"/>
      <c r="R16" s="97"/>
      <c r="S16" s="9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97"/>
      <c r="AE16" s="113"/>
      <c r="AF16" s="34"/>
      <c r="AG16" s="34"/>
      <c r="AH16" s="33"/>
      <c r="AI16" s="33"/>
      <c r="AJ16" s="33"/>
      <c r="AK16" s="33"/>
      <c r="AL16" s="33"/>
      <c r="AM16" s="33"/>
      <c r="AN16" s="33"/>
      <c r="AO16" s="33"/>
      <c r="AP16" s="109"/>
      <c r="AQ16" s="112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109"/>
    </row>
    <row r="17" spans="1:54" s="8" customFormat="1" ht="17">
      <c r="A17" s="397" t="s">
        <v>142</v>
      </c>
      <c r="B17" s="82"/>
      <c r="C17" s="385"/>
      <c r="D17" s="386"/>
      <c r="E17" s="386"/>
      <c r="F17" s="387">
        <v>100</v>
      </c>
      <c r="G17" s="96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9"/>
      <c r="S17" s="96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9"/>
      <c r="AE17" s="113"/>
      <c r="AF17" s="390"/>
      <c r="AG17" s="390"/>
      <c r="AH17" s="391"/>
      <c r="AI17" s="391"/>
      <c r="AJ17" s="391"/>
      <c r="AK17" s="391"/>
      <c r="AL17" s="391"/>
      <c r="AM17" s="391"/>
      <c r="AN17" s="391"/>
      <c r="AO17" s="391"/>
      <c r="AP17" s="392"/>
      <c r="AQ17" s="112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2"/>
    </row>
    <row r="18" spans="1:54" s="9" customFormat="1" ht="17">
      <c r="A18" s="29" t="s">
        <v>31</v>
      </c>
      <c r="B18" s="83"/>
      <c r="C18" s="98">
        <f>SUM(C9:C17)</f>
        <v>100</v>
      </c>
      <c r="D18" s="98">
        <f t="shared" ref="D18:BB18" si="0">SUM(D9:D17)</f>
        <v>110</v>
      </c>
      <c r="E18" s="98">
        <f t="shared" si="0"/>
        <v>136</v>
      </c>
      <c r="F18" s="98">
        <f t="shared" si="0"/>
        <v>282</v>
      </c>
      <c r="G18" s="98">
        <f t="shared" si="0"/>
        <v>31</v>
      </c>
      <c r="H18" s="98">
        <f t="shared" si="0"/>
        <v>31</v>
      </c>
      <c r="I18" s="98">
        <f t="shared" si="0"/>
        <v>31</v>
      </c>
      <c r="J18" s="98">
        <f t="shared" si="0"/>
        <v>60</v>
      </c>
      <c r="K18" s="98">
        <f t="shared" si="0"/>
        <v>35</v>
      </c>
      <c r="L18" s="98">
        <f t="shared" si="0"/>
        <v>35</v>
      </c>
      <c r="M18" s="98">
        <f t="shared" si="0"/>
        <v>35</v>
      </c>
      <c r="N18" s="98">
        <f t="shared" si="0"/>
        <v>35</v>
      </c>
      <c r="O18" s="98">
        <f t="shared" si="0"/>
        <v>35</v>
      </c>
      <c r="P18" s="98">
        <f t="shared" si="0"/>
        <v>42</v>
      </c>
      <c r="Q18" s="98">
        <f t="shared" si="0"/>
        <v>42</v>
      </c>
      <c r="R18" s="98">
        <f t="shared" si="0"/>
        <v>42</v>
      </c>
      <c r="S18" s="98">
        <f t="shared" si="0"/>
        <v>47</v>
      </c>
      <c r="T18" s="98">
        <f t="shared" si="0"/>
        <v>47</v>
      </c>
      <c r="U18" s="98">
        <f t="shared" si="0"/>
        <v>47</v>
      </c>
      <c r="V18" s="98">
        <f t="shared" si="0"/>
        <v>50</v>
      </c>
      <c r="W18" s="98">
        <f t="shared" si="0"/>
        <v>50</v>
      </c>
      <c r="X18" s="98">
        <f t="shared" si="0"/>
        <v>50</v>
      </c>
      <c r="Y18" s="98">
        <f t="shared" si="0"/>
        <v>50</v>
      </c>
      <c r="Z18" s="98">
        <f t="shared" si="0"/>
        <v>50</v>
      </c>
      <c r="AA18" s="98">
        <f t="shared" si="0"/>
        <v>50</v>
      </c>
      <c r="AB18" s="98">
        <f t="shared" si="0"/>
        <v>50</v>
      </c>
      <c r="AC18" s="98">
        <f t="shared" si="0"/>
        <v>50</v>
      </c>
      <c r="AD18" s="98">
        <f t="shared" si="0"/>
        <v>50</v>
      </c>
      <c r="AE18" s="98">
        <f t="shared" si="0"/>
        <v>55</v>
      </c>
      <c r="AF18" s="98">
        <f t="shared" si="0"/>
        <v>55</v>
      </c>
      <c r="AG18" s="98">
        <f t="shared" si="0"/>
        <v>55</v>
      </c>
      <c r="AH18" s="98">
        <f t="shared" si="0"/>
        <v>55</v>
      </c>
      <c r="AI18" s="98">
        <f t="shared" si="0"/>
        <v>55</v>
      </c>
      <c r="AJ18" s="98">
        <f t="shared" si="0"/>
        <v>55</v>
      </c>
      <c r="AK18" s="98">
        <f t="shared" si="0"/>
        <v>55</v>
      </c>
      <c r="AL18" s="98">
        <f t="shared" si="0"/>
        <v>55</v>
      </c>
      <c r="AM18" s="98">
        <f t="shared" si="0"/>
        <v>55</v>
      </c>
      <c r="AN18" s="98">
        <f t="shared" si="0"/>
        <v>60</v>
      </c>
      <c r="AO18" s="98">
        <f t="shared" si="0"/>
        <v>60</v>
      </c>
      <c r="AP18" s="98">
        <f t="shared" si="0"/>
        <v>60</v>
      </c>
      <c r="AQ18" s="98">
        <f t="shared" si="0"/>
        <v>60</v>
      </c>
      <c r="AR18" s="98">
        <f t="shared" si="0"/>
        <v>60</v>
      </c>
      <c r="AS18" s="98">
        <f t="shared" si="0"/>
        <v>60</v>
      </c>
      <c r="AT18" s="98">
        <f t="shared" si="0"/>
        <v>60</v>
      </c>
      <c r="AU18" s="98">
        <f t="shared" si="0"/>
        <v>60</v>
      </c>
      <c r="AV18" s="98">
        <f t="shared" si="0"/>
        <v>60</v>
      </c>
      <c r="AW18" s="98">
        <f t="shared" si="0"/>
        <v>60</v>
      </c>
      <c r="AX18" s="98">
        <f t="shared" si="0"/>
        <v>60</v>
      </c>
      <c r="AY18" s="98">
        <f t="shared" si="0"/>
        <v>60</v>
      </c>
      <c r="AZ18" s="98">
        <f t="shared" si="0"/>
        <v>60</v>
      </c>
      <c r="BA18" s="98">
        <f t="shared" si="0"/>
        <v>60</v>
      </c>
      <c r="BB18" s="98">
        <f t="shared" si="0"/>
        <v>60</v>
      </c>
    </row>
    <row r="19" spans="1:54" s="8" customFormat="1" ht="16">
      <c r="A19" s="17"/>
      <c r="B19" s="84"/>
      <c r="C19" s="94"/>
      <c r="D19" s="19"/>
      <c r="E19" s="19"/>
      <c r="F19" s="99"/>
      <c r="G19" s="103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104"/>
      <c r="S19" s="11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111"/>
      <c r="AE19" s="110"/>
      <c r="AF19" s="21"/>
      <c r="AG19" s="21"/>
      <c r="AH19" s="22"/>
      <c r="AI19" s="21"/>
      <c r="AJ19" s="21"/>
      <c r="AK19" s="21"/>
      <c r="AL19" s="21"/>
      <c r="AM19" s="21"/>
      <c r="AN19" s="21"/>
      <c r="AO19" s="21"/>
      <c r="AP19" s="111"/>
      <c r="AQ19" s="11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111"/>
    </row>
    <row r="20" spans="1:54" s="8" customFormat="1" ht="16">
      <c r="A20" s="23"/>
      <c r="B20" s="85"/>
      <c r="C20" s="94"/>
      <c r="D20" s="19"/>
      <c r="E20" s="19"/>
      <c r="F20" s="99"/>
      <c r="G20" s="103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104"/>
      <c r="S20" s="11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111"/>
      <c r="AE20" s="110"/>
      <c r="AF20" s="21"/>
      <c r="AG20" s="21"/>
      <c r="AH20" s="22"/>
      <c r="AI20" s="21"/>
      <c r="AJ20" s="21"/>
      <c r="AK20" s="21"/>
      <c r="AL20" s="21"/>
      <c r="AM20" s="21"/>
      <c r="AN20" s="21"/>
      <c r="AO20" s="21"/>
      <c r="AP20" s="111"/>
      <c r="AQ20" s="11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111"/>
    </row>
    <row r="21" spans="1:54" s="37" customFormat="1" ht="17">
      <c r="A21" s="121" t="s">
        <v>18</v>
      </c>
      <c r="B21" s="122" t="s">
        <v>46</v>
      </c>
      <c r="C21" s="123"/>
      <c r="D21" s="124"/>
      <c r="E21" s="124"/>
      <c r="F21" s="125"/>
      <c r="G21" s="123"/>
      <c r="H21" s="124"/>
      <c r="I21" s="124"/>
      <c r="J21" s="124"/>
      <c r="K21" s="124"/>
      <c r="L21" s="124"/>
      <c r="M21" s="124"/>
      <c r="N21" s="124"/>
      <c r="O21" s="126"/>
      <c r="P21" s="126"/>
      <c r="Q21" s="126"/>
      <c r="R21" s="127"/>
      <c r="S21" s="128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0"/>
      <c r="AE21" s="128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128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30"/>
    </row>
    <row r="22" spans="1:54" s="37" customFormat="1" ht="17">
      <c r="A22" s="380" t="s">
        <v>138</v>
      </c>
      <c r="B22" s="288">
        <v>298</v>
      </c>
      <c r="C22" s="131">
        <f t="shared" ref="C22:L22" si="1">C9*$B22</f>
        <v>5960</v>
      </c>
      <c r="D22" s="132">
        <f t="shared" si="1"/>
        <v>5960</v>
      </c>
      <c r="E22" s="132">
        <f t="shared" si="1"/>
        <v>5960</v>
      </c>
      <c r="F22" s="133">
        <f t="shared" si="1"/>
        <v>5960</v>
      </c>
      <c r="G22" s="131">
        <f t="shared" si="1"/>
        <v>2384</v>
      </c>
      <c r="H22" s="132">
        <f t="shared" si="1"/>
        <v>2384</v>
      </c>
      <c r="I22" s="132">
        <f t="shared" si="1"/>
        <v>2384</v>
      </c>
      <c r="J22" s="132">
        <f t="shared" si="1"/>
        <v>2980</v>
      </c>
      <c r="K22" s="132">
        <f t="shared" si="1"/>
        <v>2980</v>
      </c>
      <c r="L22" s="132">
        <f t="shared" si="1"/>
        <v>2980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37" customFormat="1" ht="17">
      <c r="A23" s="384" t="s">
        <v>139</v>
      </c>
      <c r="B23" s="288">
        <v>550</v>
      </c>
      <c r="C23" s="131">
        <f>$B23*C11</f>
        <v>0</v>
      </c>
      <c r="D23" s="131">
        <f t="shared" ref="D23:BB23" si="2">$B23*D11</f>
        <v>2200</v>
      </c>
      <c r="E23" s="131">
        <f t="shared" si="2"/>
        <v>3300</v>
      </c>
      <c r="F23" s="131">
        <f t="shared" si="2"/>
        <v>4400</v>
      </c>
      <c r="G23" s="131">
        <f t="shared" si="2"/>
        <v>4400</v>
      </c>
      <c r="H23" s="131">
        <f t="shared" si="2"/>
        <v>4400</v>
      </c>
      <c r="I23" s="131">
        <f t="shared" si="2"/>
        <v>4400</v>
      </c>
      <c r="J23" s="131">
        <f t="shared" si="2"/>
        <v>4400</v>
      </c>
      <c r="K23" s="131">
        <f t="shared" si="2"/>
        <v>4400</v>
      </c>
      <c r="L23" s="131">
        <f t="shared" si="2"/>
        <v>4400</v>
      </c>
      <c r="M23" s="131">
        <f t="shared" si="2"/>
        <v>4400</v>
      </c>
      <c r="N23" s="131">
        <f t="shared" si="2"/>
        <v>4400</v>
      </c>
      <c r="O23" s="131">
        <f t="shared" si="2"/>
        <v>4400</v>
      </c>
      <c r="P23" s="131">
        <f t="shared" si="2"/>
        <v>4400</v>
      </c>
      <c r="Q23" s="131">
        <f t="shared" si="2"/>
        <v>4400</v>
      </c>
      <c r="R23" s="131">
        <f t="shared" si="2"/>
        <v>4400</v>
      </c>
      <c r="S23" s="131">
        <f t="shared" si="2"/>
        <v>4400</v>
      </c>
      <c r="T23" s="131">
        <f t="shared" si="2"/>
        <v>4400</v>
      </c>
      <c r="U23" s="131">
        <f t="shared" si="2"/>
        <v>4400</v>
      </c>
      <c r="V23" s="131">
        <f t="shared" si="2"/>
        <v>4400</v>
      </c>
      <c r="W23" s="131">
        <f t="shared" si="2"/>
        <v>4400</v>
      </c>
      <c r="X23" s="131">
        <f t="shared" si="2"/>
        <v>4400</v>
      </c>
      <c r="Y23" s="131">
        <f t="shared" si="2"/>
        <v>4400</v>
      </c>
      <c r="Z23" s="131">
        <f t="shared" si="2"/>
        <v>4400</v>
      </c>
      <c r="AA23" s="131">
        <f t="shared" si="2"/>
        <v>4400</v>
      </c>
      <c r="AB23" s="131">
        <f t="shared" si="2"/>
        <v>4400</v>
      </c>
      <c r="AC23" s="131">
        <f t="shared" si="2"/>
        <v>4400</v>
      </c>
      <c r="AD23" s="131">
        <f t="shared" si="2"/>
        <v>4400</v>
      </c>
      <c r="AE23" s="131">
        <f t="shared" si="2"/>
        <v>4400</v>
      </c>
      <c r="AF23" s="131">
        <f t="shared" si="2"/>
        <v>4400</v>
      </c>
      <c r="AG23" s="131">
        <f t="shared" si="2"/>
        <v>4400</v>
      </c>
      <c r="AH23" s="131">
        <f t="shared" si="2"/>
        <v>4400</v>
      </c>
      <c r="AI23" s="131">
        <f t="shared" si="2"/>
        <v>4400</v>
      </c>
      <c r="AJ23" s="131">
        <f t="shared" si="2"/>
        <v>4400</v>
      </c>
      <c r="AK23" s="131">
        <f t="shared" si="2"/>
        <v>4400</v>
      </c>
      <c r="AL23" s="131">
        <f t="shared" si="2"/>
        <v>4400</v>
      </c>
      <c r="AM23" s="131">
        <f t="shared" si="2"/>
        <v>4400</v>
      </c>
      <c r="AN23" s="131">
        <f t="shared" si="2"/>
        <v>4400</v>
      </c>
      <c r="AO23" s="131">
        <f t="shared" si="2"/>
        <v>4400</v>
      </c>
      <c r="AP23" s="131">
        <f t="shared" si="2"/>
        <v>4400</v>
      </c>
      <c r="AQ23" s="131">
        <f t="shared" si="2"/>
        <v>4400</v>
      </c>
      <c r="AR23" s="131">
        <f t="shared" si="2"/>
        <v>4400</v>
      </c>
      <c r="AS23" s="131">
        <f t="shared" si="2"/>
        <v>4400</v>
      </c>
      <c r="AT23" s="131">
        <f t="shared" si="2"/>
        <v>4400</v>
      </c>
      <c r="AU23" s="131">
        <f t="shared" si="2"/>
        <v>4400</v>
      </c>
      <c r="AV23" s="131">
        <f t="shared" si="2"/>
        <v>4400</v>
      </c>
      <c r="AW23" s="131">
        <f t="shared" si="2"/>
        <v>4400</v>
      </c>
      <c r="AX23" s="131">
        <f t="shared" si="2"/>
        <v>4400</v>
      </c>
      <c r="AY23" s="131">
        <f t="shared" si="2"/>
        <v>4400</v>
      </c>
      <c r="AZ23" s="131">
        <f t="shared" si="2"/>
        <v>4400</v>
      </c>
      <c r="BA23" s="131">
        <f t="shared" si="2"/>
        <v>4400</v>
      </c>
      <c r="BB23" s="131">
        <f t="shared" si="2"/>
        <v>4400</v>
      </c>
    </row>
    <row r="24" spans="1:54" s="37" customFormat="1" ht="16">
      <c r="A24" s="383" t="s">
        <v>137</v>
      </c>
      <c r="B24" s="288">
        <v>148</v>
      </c>
      <c r="C24" s="131">
        <f t="shared" ref="C24:AH24" si="3">C10*$B24</f>
        <v>11840</v>
      </c>
      <c r="D24" s="132">
        <f t="shared" si="3"/>
        <v>11840</v>
      </c>
      <c r="E24" s="132">
        <f t="shared" si="3"/>
        <v>11840</v>
      </c>
      <c r="F24" s="133">
        <f t="shared" si="3"/>
        <v>11840</v>
      </c>
      <c r="G24" s="131">
        <f t="shared" si="3"/>
        <v>2220</v>
      </c>
      <c r="H24" s="132">
        <f t="shared" si="3"/>
        <v>2220</v>
      </c>
      <c r="I24" s="132">
        <f t="shared" si="3"/>
        <v>2220</v>
      </c>
      <c r="J24" s="132">
        <f t="shared" si="3"/>
        <v>2516</v>
      </c>
      <c r="K24" s="132">
        <f t="shared" si="3"/>
        <v>2516</v>
      </c>
      <c r="L24" s="132">
        <f t="shared" si="3"/>
        <v>2516</v>
      </c>
      <c r="M24" s="132">
        <f t="shared" si="3"/>
        <v>2516</v>
      </c>
      <c r="N24" s="132">
        <f t="shared" si="3"/>
        <v>2516</v>
      </c>
      <c r="O24" s="132">
        <f t="shared" si="3"/>
        <v>2516</v>
      </c>
      <c r="P24" s="132">
        <f t="shared" si="3"/>
        <v>3256</v>
      </c>
      <c r="Q24" s="132">
        <f t="shared" si="3"/>
        <v>3256</v>
      </c>
      <c r="R24" s="133">
        <f t="shared" si="3"/>
        <v>3256</v>
      </c>
      <c r="S24" s="131">
        <f t="shared" si="3"/>
        <v>3996</v>
      </c>
      <c r="T24" s="132">
        <f t="shared" si="3"/>
        <v>3996</v>
      </c>
      <c r="U24" s="132">
        <f t="shared" si="3"/>
        <v>3996</v>
      </c>
      <c r="V24" s="132">
        <f t="shared" si="3"/>
        <v>4440</v>
      </c>
      <c r="W24" s="132">
        <f t="shared" si="3"/>
        <v>4440</v>
      </c>
      <c r="X24" s="132">
        <f t="shared" si="3"/>
        <v>4440</v>
      </c>
      <c r="Y24" s="132">
        <f t="shared" si="3"/>
        <v>4440</v>
      </c>
      <c r="Z24" s="132">
        <f t="shared" si="3"/>
        <v>4440</v>
      </c>
      <c r="AA24" s="132">
        <f t="shared" si="3"/>
        <v>4440</v>
      </c>
      <c r="AB24" s="132">
        <f t="shared" si="3"/>
        <v>4440</v>
      </c>
      <c r="AC24" s="132">
        <f t="shared" si="3"/>
        <v>4440</v>
      </c>
      <c r="AD24" s="133">
        <f t="shared" si="3"/>
        <v>4440</v>
      </c>
      <c r="AE24" s="131">
        <f t="shared" si="3"/>
        <v>5180</v>
      </c>
      <c r="AF24" s="132">
        <f t="shared" si="3"/>
        <v>5180</v>
      </c>
      <c r="AG24" s="132">
        <f t="shared" si="3"/>
        <v>5180</v>
      </c>
      <c r="AH24" s="132">
        <f t="shared" si="3"/>
        <v>5180</v>
      </c>
      <c r="AI24" s="132">
        <f t="shared" ref="AI24:BB24" si="4">AI10*$B24</f>
        <v>5180</v>
      </c>
      <c r="AJ24" s="132">
        <f t="shared" si="4"/>
        <v>5180</v>
      </c>
      <c r="AK24" s="132">
        <f t="shared" si="4"/>
        <v>5180</v>
      </c>
      <c r="AL24" s="132">
        <f t="shared" si="4"/>
        <v>5180</v>
      </c>
      <c r="AM24" s="132">
        <f t="shared" si="4"/>
        <v>5180</v>
      </c>
      <c r="AN24" s="132">
        <f t="shared" si="4"/>
        <v>5920</v>
      </c>
      <c r="AO24" s="132">
        <f t="shared" si="4"/>
        <v>5920</v>
      </c>
      <c r="AP24" s="133">
        <f t="shared" si="4"/>
        <v>5920</v>
      </c>
      <c r="AQ24" s="131">
        <f t="shared" si="4"/>
        <v>5920</v>
      </c>
      <c r="AR24" s="132">
        <f t="shared" si="4"/>
        <v>5920</v>
      </c>
      <c r="AS24" s="132">
        <f t="shared" si="4"/>
        <v>5920</v>
      </c>
      <c r="AT24" s="132">
        <f t="shared" si="4"/>
        <v>5920</v>
      </c>
      <c r="AU24" s="132">
        <f t="shared" si="4"/>
        <v>5920</v>
      </c>
      <c r="AV24" s="132">
        <f t="shared" si="4"/>
        <v>5920</v>
      </c>
      <c r="AW24" s="132">
        <f t="shared" si="4"/>
        <v>5920</v>
      </c>
      <c r="AX24" s="132">
        <f t="shared" si="4"/>
        <v>5920</v>
      </c>
      <c r="AY24" s="132">
        <f t="shared" si="4"/>
        <v>5920</v>
      </c>
      <c r="AZ24" s="132">
        <f t="shared" si="4"/>
        <v>5920</v>
      </c>
      <c r="BA24" s="132">
        <f t="shared" si="4"/>
        <v>5920</v>
      </c>
      <c r="BB24" s="133">
        <f t="shared" si="4"/>
        <v>5920</v>
      </c>
    </row>
    <row r="25" spans="1:54" s="37" customFormat="1" ht="17">
      <c r="A25" s="380" t="s">
        <v>136</v>
      </c>
      <c r="B25" s="288">
        <v>750</v>
      </c>
      <c r="C25" s="131">
        <f>C12*$B25</f>
        <v>0</v>
      </c>
      <c r="D25" s="131">
        <f t="shared" ref="D25:BB25" si="5">D12*$B25</f>
        <v>4500</v>
      </c>
      <c r="E25" s="131">
        <f t="shared" si="5"/>
        <v>16500</v>
      </c>
      <c r="F25" s="131">
        <f t="shared" si="5"/>
        <v>33000</v>
      </c>
      <c r="G25" s="131">
        <f t="shared" si="5"/>
        <v>0</v>
      </c>
      <c r="H25" s="131">
        <f t="shared" si="5"/>
        <v>0</v>
      </c>
      <c r="I25" s="131">
        <f t="shared" si="5"/>
        <v>0</v>
      </c>
      <c r="J25" s="131">
        <f t="shared" si="5"/>
        <v>0</v>
      </c>
      <c r="K25" s="131">
        <f t="shared" si="5"/>
        <v>0</v>
      </c>
      <c r="L25" s="131">
        <f t="shared" si="5"/>
        <v>0</v>
      </c>
      <c r="M25" s="131">
        <f t="shared" si="5"/>
        <v>0</v>
      </c>
      <c r="N25" s="131">
        <f t="shared" si="5"/>
        <v>0</v>
      </c>
      <c r="O25" s="131">
        <f t="shared" si="5"/>
        <v>0</v>
      </c>
      <c r="P25" s="131">
        <f t="shared" si="5"/>
        <v>0</v>
      </c>
      <c r="Q25" s="131">
        <f t="shared" si="5"/>
        <v>0</v>
      </c>
      <c r="R25" s="131">
        <f t="shared" si="5"/>
        <v>0</v>
      </c>
      <c r="S25" s="131">
        <f t="shared" si="5"/>
        <v>0</v>
      </c>
      <c r="T25" s="131">
        <f t="shared" si="5"/>
        <v>0</v>
      </c>
      <c r="U25" s="131">
        <f t="shared" si="5"/>
        <v>0</v>
      </c>
      <c r="V25" s="131">
        <f t="shared" si="5"/>
        <v>0</v>
      </c>
      <c r="W25" s="131">
        <f t="shared" si="5"/>
        <v>0</v>
      </c>
      <c r="X25" s="131">
        <f t="shared" si="5"/>
        <v>0</v>
      </c>
      <c r="Y25" s="131">
        <f t="shared" si="5"/>
        <v>0</v>
      </c>
      <c r="Z25" s="131">
        <f t="shared" si="5"/>
        <v>0</v>
      </c>
      <c r="AA25" s="131">
        <f t="shared" si="5"/>
        <v>0</v>
      </c>
      <c r="AB25" s="131">
        <f t="shared" si="5"/>
        <v>0</v>
      </c>
      <c r="AC25" s="131">
        <f t="shared" si="5"/>
        <v>0</v>
      </c>
      <c r="AD25" s="131">
        <f t="shared" si="5"/>
        <v>0</v>
      </c>
      <c r="AE25" s="131">
        <f t="shared" si="5"/>
        <v>0</v>
      </c>
      <c r="AF25" s="131">
        <f t="shared" si="5"/>
        <v>0</v>
      </c>
      <c r="AG25" s="131">
        <f t="shared" si="5"/>
        <v>0</v>
      </c>
      <c r="AH25" s="131">
        <f t="shared" si="5"/>
        <v>0</v>
      </c>
      <c r="AI25" s="131">
        <f t="shared" si="5"/>
        <v>0</v>
      </c>
      <c r="AJ25" s="131">
        <f t="shared" si="5"/>
        <v>0</v>
      </c>
      <c r="AK25" s="131">
        <f t="shared" si="5"/>
        <v>0</v>
      </c>
      <c r="AL25" s="131">
        <f t="shared" si="5"/>
        <v>0</v>
      </c>
      <c r="AM25" s="131">
        <f t="shared" si="5"/>
        <v>0</v>
      </c>
      <c r="AN25" s="131">
        <f t="shared" si="5"/>
        <v>0</v>
      </c>
      <c r="AO25" s="131">
        <f t="shared" si="5"/>
        <v>0</v>
      </c>
      <c r="AP25" s="131">
        <f t="shared" si="5"/>
        <v>0</v>
      </c>
      <c r="AQ25" s="131">
        <f t="shared" si="5"/>
        <v>0</v>
      </c>
      <c r="AR25" s="131">
        <f t="shared" si="5"/>
        <v>0</v>
      </c>
      <c r="AS25" s="131">
        <f t="shared" si="5"/>
        <v>0</v>
      </c>
      <c r="AT25" s="131">
        <f t="shared" si="5"/>
        <v>0</v>
      </c>
      <c r="AU25" s="131">
        <f t="shared" si="5"/>
        <v>0</v>
      </c>
      <c r="AV25" s="131">
        <f t="shared" si="5"/>
        <v>0</v>
      </c>
      <c r="AW25" s="131">
        <f t="shared" si="5"/>
        <v>0</v>
      </c>
      <c r="AX25" s="131">
        <f t="shared" si="5"/>
        <v>0</v>
      </c>
      <c r="AY25" s="131">
        <f t="shared" si="5"/>
        <v>0</v>
      </c>
      <c r="AZ25" s="131">
        <f t="shared" si="5"/>
        <v>0</v>
      </c>
      <c r="BA25" s="131">
        <f t="shared" si="5"/>
        <v>0</v>
      </c>
      <c r="BB25" s="131">
        <f t="shared" si="5"/>
        <v>0</v>
      </c>
    </row>
    <row r="26" spans="1:54" s="37" customFormat="1" ht="17">
      <c r="A26" s="192" t="s">
        <v>59</v>
      </c>
      <c r="B26" s="288">
        <v>0</v>
      </c>
      <c r="C26" s="218">
        <f t="shared" ref="C26:AH26" si="6">C13*$B26</f>
        <v>0</v>
      </c>
      <c r="D26" s="132">
        <f t="shared" si="6"/>
        <v>0</v>
      </c>
      <c r="E26" s="132">
        <f t="shared" si="6"/>
        <v>0</v>
      </c>
      <c r="F26" s="234">
        <f t="shared" si="6"/>
        <v>0</v>
      </c>
      <c r="G26" s="218">
        <f t="shared" si="6"/>
        <v>0</v>
      </c>
      <c r="H26" s="132">
        <f t="shared" si="6"/>
        <v>0</v>
      </c>
      <c r="I26" s="132">
        <f t="shared" si="6"/>
        <v>0</v>
      </c>
      <c r="J26" s="132">
        <f t="shared" si="6"/>
        <v>0</v>
      </c>
      <c r="K26" s="132">
        <f t="shared" si="6"/>
        <v>0</v>
      </c>
      <c r="L26" s="132">
        <f t="shared" si="6"/>
        <v>0</v>
      </c>
      <c r="M26" s="132">
        <f t="shared" si="6"/>
        <v>0</v>
      </c>
      <c r="N26" s="132">
        <f t="shared" si="6"/>
        <v>0</v>
      </c>
      <c r="O26" s="132">
        <f t="shared" si="6"/>
        <v>0</v>
      </c>
      <c r="P26" s="132">
        <f t="shared" si="6"/>
        <v>0</v>
      </c>
      <c r="Q26" s="132">
        <f t="shared" si="6"/>
        <v>0</v>
      </c>
      <c r="R26" s="234">
        <f t="shared" si="6"/>
        <v>0</v>
      </c>
      <c r="S26" s="218">
        <f t="shared" si="6"/>
        <v>0</v>
      </c>
      <c r="T26" s="132">
        <f t="shared" si="6"/>
        <v>0</v>
      </c>
      <c r="U26" s="132">
        <f t="shared" si="6"/>
        <v>0</v>
      </c>
      <c r="V26" s="132">
        <f t="shared" si="6"/>
        <v>0</v>
      </c>
      <c r="W26" s="132">
        <f t="shared" si="6"/>
        <v>0</v>
      </c>
      <c r="X26" s="132">
        <f t="shared" si="6"/>
        <v>0</v>
      </c>
      <c r="Y26" s="132">
        <f t="shared" si="6"/>
        <v>0</v>
      </c>
      <c r="Z26" s="132">
        <f t="shared" si="6"/>
        <v>0</v>
      </c>
      <c r="AA26" s="132">
        <f t="shared" si="6"/>
        <v>0</v>
      </c>
      <c r="AB26" s="132">
        <f t="shared" si="6"/>
        <v>0</v>
      </c>
      <c r="AC26" s="132">
        <f t="shared" si="6"/>
        <v>0</v>
      </c>
      <c r="AD26" s="234">
        <f t="shared" si="6"/>
        <v>0</v>
      </c>
      <c r="AE26" s="218">
        <f t="shared" si="6"/>
        <v>0</v>
      </c>
      <c r="AF26" s="132">
        <f t="shared" si="6"/>
        <v>0</v>
      </c>
      <c r="AG26" s="132">
        <f t="shared" si="6"/>
        <v>0</v>
      </c>
      <c r="AH26" s="132">
        <f t="shared" si="6"/>
        <v>0</v>
      </c>
      <c r="AI26" s="132">
        <f t="shared" ref="AI26:BB26" si="7">AI13*$B26</f>
        <v>0</v>
      </c>
      <c r="AJ26" s="132">
        <f t="shared" si="7"/>
        <v>0</v>
      </c>
      <c r="AK26" s="132">
        <f t="shared" si="7"/>
        <v>0</v>
      </c>
      <c r="AL26" s="132">
        <f t="shared" si="7"/>
        <v>0</v>
      </c>
      <c r="AM26" s="132">
        <f t="shared" si="7"/>
        <v>0</v>
      </c>
      <c r="AN26" s="132">
        <f t="shared" si="7"/>
        <v>0</v>
      </c>
      <c r="AO26" s="132">
        <f t="shared" si="7"/>
        <v>0</v>
      </c>
      <c r="AP26" s="234">
        <f t="shared" si="7"/>
        <v>0</v>
      </c>
      <c r="AQ26" s="218">
        <f t="shared" si="7"/>
        <v>0</v>
      </c>
      <c r="AR26" s="132">
        <f t="shared" si="7"/>
        <v>0</v>
      </c>
      <c r="AS26" s="132">
        <f t="shared" si="7"/>
        <v>0</v>
      </c>
      <c r="AT26" s="132">
        <f t="shared" si="7"/>
        <v>0</v>
      </c>
      <c r="AU26" s="132">
        <f t="shared" si="7"/>
        <v>0</v>
      </c>
      <c r="AV26" s="132">
        <f t="shared" si="7"/>
        <v>0</v>
      </c>
      <c r="AW26" s="132">
        <f t="shared" si="7"/>
        <v>0</v>
      </c>
      <c r="AX26" s="132">
        <f t="shared" si="7"/>
        <v>0</v>
      </c>
      <c r="AY26" s="132">
        <f t="shared" si="7"/>
        <v>0</v>
      </c>
      <c r="AZ26" s="132">
        <f t="shared" si="7"/>
        <v>0</v>
      </c>
      <c r="BA26" s="132">
        <f t="shared" si="7"/>
        <v>0</v>
      </c>
      <c r="BB26" s="235">
        <f t="shared" si="7"/>
        <v>0</v>
      </c>
    </row>
    <row r="27" spans="1:54" s="37" customFormat="1" ht="17">
      <c r="A27" s="192" t="s">
        <v>60</v>
      </c>
      <c r="B27" s="288">
        <v>0</v>
      </c>
      <c r="C27" s="218">
        <f t="shared" ref="C27:AH27" si="8">C14*$B27</f>
        <v>0</v>
      </c>
      <c r="D27" s="132">
        <f t="shared" si="8"/>
        <v>0</v>
      </c>
      <c r="E27" s="132">
        <f t="shared" si="8"/>
        <v>0</v>
      </c>
      <c r="F27" s="234">
        <f t="shared" si="8"/>
        <v>0</v>
      </c>
      <c r="G27" s="218">
        <f t="shared" si="8"/>
        <v>0</v>
      </c>
      <c r="H27" s="132">
        <f t="shared" si="8"/>
        <v>0</v>
      </c>
      <c r="I27" s="132">
        <f t="shared" si="8"/>
        <v>0</v>
      </c>
      <c r="J27" s="132">
        <f t="shared" si="8"/>
        <v>0</v>
      </c>
      <c r="K27" s="132">
        <f t="shared" si="8"/>
        <v>0</v>
      </c>
      <c r="L27" s="132">
        <f t="shared" si="8"/>
        <v>0</v>
      </c>
      <c r="M27" s="132">
        <f t="shared" si="8"/>
        <v>0</v>
      </c>
      <c r="N27" s="132">
        <f t="shared" si="8"/>
        <v>0</v>
      </c>
      <c r="O27" s="132">
        <f t="shared" si="8"/>
        <v>0</v>
      </c>
      <c r="P27" s="132">
        <f t="shared" si="8"/>
        <v>0</v>
      </c>
      <c r="Q27" s="132">
        <f t="shared" si="8"/>
        <v>0</v>
      </c>
      <c r="R27" s="234">
        <f t="shared" si="8"/>
        <v>0</v>
      </c>
      <c r="S27" s="218">
        <f t="shared" si="8"/>
        <v>0</v>
      </c>
      <c r="T27" s="132">
        <f t="shared" si="8"/>
        <v>0</v>
      </c>
      <c r="U27" s="132">
        <f t="shared" si="8"/>
        <v>0</v>
      </c>
      <c r="V27" s="132">
        <f t="shared" si="8"/>
        <v>0</v>
      </c>
      <c r="W27" s="132">
        <f t="shared" si="8"/>
        <v>0</v>
      </c>
      <c r="X27" s="132">
        <f t="shared" si="8"/>
        <v>0</v>
      </c>
      <c r="Y27" s="132">
        <f t="shared" si="8"/>
        <v>0</v>
      </c>
      <c r="Z27" s="132">
        <f t="shared" si="8"/>
        <v>0</v>
      </c>
      <c r="AA27" s="132">
        <f t="shared" si="8"/>
        <v>0</v>
      </c>
      <c r="AB27" s="132">
        <f t="shared" si="8"/>
        <v>0</v>
      </c>
      <c r="AC27" s="132">
        <f t="shared" si="8"/>
        <v>0</v>
      </c>
      <c r="AD27" s="234">
        <f t="shared" si="8"/>
        <v>0</v>
      </c>
      <c r="AE27" s="218">
        <f t="shared" si="8"/>
        <v>0</v>
      </c>
      <c r="AF27" s="132">
        <f t="shared" si="8"/>
        <v>0</v>
      </c>
      <c r="AG27" s="132">
        <f t="shared" si="8"/>
        <v>0</v>
      </c>
      <c r="AH27" s="132">
        <f t="shared" si="8"/>
        <v>0</v>
      </c>
      <c r="AI27" s="132">
        <f t="shared" ref="AI27:BB27" si="9">AI14*$B27</f>
        <v>0</v>
      </c>
      <c r="AJ27" s="132">
        <f t="shared" si="9"/>
        <v>0</v>
      </c>
      <c r="AK27" s="132">
        <f t="shared" si="9"/>
        <v>0</v>
      </c>
      <c r="AL27" s="132">
        <f t="shared" si="9"/>
        <v>0</v>
      </c>
      <c r="AM27" s="132">
        <f t="shared" si="9"/>
        <v>0</v>
      </c>
      <c r="AN27" s="132">
        <f t="shared" si="9"/>
        <v>0</v>
      </c>
      <c r="AO27" s="132">
        <f t="shared" si="9"/>
        <v>0</v>
      </c>
      <c r="AP27" s="234">
        <f t="shared" si="9"/>
        <v>0</v>
      </c>
      <c r="AQ27" s="218">
        <f t="shared" si="9"/>
        <v>0</v>
      </c>
      <c r="AR27" s="132">
        <f t="shared" si="9"/>
        <v>0</v>
      </c>
      <c r="AS27" s="132">
        <f t="shared" si="9"/>
        <v>0</v>
      </c>
      <c r="AT27" s="132">
        <f t="shared" si="9"/>
        <v>0</v>
      </c>
      <c r="AU27" s="132">
        <f t="shared" si="9"/>
        <v>0</v>
      </c>
      <c r="AV27" s="132">
        <f t="shared" si="9"/>
        <v>0</v>
      </c>
      <c r="AW27" s="132">
        <f t="shared" si="9"/>
        <v>0</v>
      </c>
      <c r="AX27" s="132">
        <f t="shared" si="9"/>
        <v>0</v>
      </c>
      <c r="AY27" s="132">
        <f t="shared" si="9"/>
        <v>0</v>
      </c>
      <c r="AZ27" s="132">
        <f t="shared" si="9"/>
        <v>0</v>
      </c>
      <c r="BA27" s="132">
        <f t="shared" si="9"/>
        <v>0</v>
      </c>
      <c r="BB27" s="235">
        <f t="shared" si="9"/>
        <v>0</v>
      </c>
    </row>
    <row r="28" spans="1:54" s="37" customFormat="1" ht="17">
      <c r="A28" s="295" t="s">
        <v>81</v>
      </c>
      <c r="B28" s="296">
        <v>0</v>
      </c>
      <c r="C28" s="218">
        <f>B28</f>
        <v>0</v>
      </c>
      <c r="D28" s="218">
        <f t="shared" ref="D28:BB28" si="10">C28</f>
        <v>0</v>
      </c>
      <c r="E28" s="218">
        <f t="shared" si="10"/>
        <v>0</v>
      </c>
      <c r="F28" s="218">
        <f t="shared" si="10"/>
        <v>0</v>
      </c>
      <c r="G28" s="218">
        <f t="shared" si="10"/>
        <v>0</v>
      </c>
      <c r="H28" s="218">
        <f t="shared" si="10"/>
        <v>0</v>
      </c>
      <c r="I28" s="218">
        <f t="shared" si="10"/>
        <v>0</v>
      </c>
      <c r="J28" s="218">
        <f t="shared" si="10"/>
        <v>0</v>
      </c>
      <c r="K28" s="218">
        <f t="shared" si="10"/>
        <v>0</v>
      </c>
      <c r="L28" s="218">
        <f t="shared" si="10"/>
        <v>0</v>
      </c>
      <c r="M28" s="218">
        <f t="shared" si="10"/>
        <v>0</v>
      </c>
      <c r="N28" s="218">
        <f t="shared" si="10"/>
        <v>0</v>
      </c>
      <c r="O28" s="218">
        <f t="shared" si="10"/>
        <v>0</v>
      </c>
      <c r="P28" s="218">
        <f t="shared" si="10"/>
        <v>0</v>
      </c>
      <c r="Q28" s="218">
        <f t="shared" si="10"/>
        <v>0</v>
      </c>
      <c r="R28" s="218">
        <f t="shared" si="10"/>
        <v>0</v>
      </c>
      <c r="S28" s="218">
        <f t="shared" si="10"/>
        <v>0</v>
      </c>
      <c r="T28" s="218">
        <f t="shared" si="10"/>
        <v>0</v>
      </c>
      <c r="U28" s="218">
        <f t="shared" si="10"/>
        <v>0</v>
      </c>
      <c r="V28" s="218">
        <f t="shared" si="10"/>
        <v>0</v>
      </c>
      <c r="W28" s="218">
        <f t="shared" si="10"/>
        <v>0</v>
      </c>
      <c r="X28" s="218">
        <f t="shared" si="10"/>
        <v>0</v>
      </c>
      <c r="Y28" s="218">
        <f t="shared" si="10"/>
        <v>0</v>
      </c>
      <c r="Z28" s="218">
        <f t="shared" si="10"/>
        <v>0</v>
      </c>
      <c r="AA28" s="218">
        <f t="shared" si="10"/>
        <v>0</v>
      </c>
      <c r="AB28" s="218">
        <f t="shared" si="10"/>
        <v>0</v>
      </c>
      <c r="AC28" s="218">
        <f t="shared" si="10"/>
        <v>0</v>
      </c>
      <c r="AD28" s="218">
        <f t="shared" si="10"/>
        <v>0</v>
      </c>
      <c r="AE28" s="218">
        <f t="shared" si="10"/>
        <v>0</v>
      </c>
      <c r="AF28" s="218">
        <f t="shared" si="10"/>
        <v>0</v>
      </c>
      <c r="AG28" s="218">
        <f t="shared" si="10"/>
        <v>0</v>
      </c>
      <c r="AH28" s="218">
        <f t="shared" si="10"/>
        <v>0</v>
      </c>
      <c r="AI28" s="218">
        <f t="shared" si="10"/>
        <v>0</v>
      </c>
      <c r="AJ28" s="218">
        <f t="shared" si="10"/>
        <v>0</v>
      </c>
      <c r="AK28" s="218">
        <f t="shared" si="10"/>
        <v>0</v>
      </c>
      <c r="AL28" s="218">
        <f t="shared" si="10"/>
        <v>0</v>
      </c>
      <c r="AM28" s="218">
        <f t="shared" si="10"/>
        <v>0</v>
      </c>
      <c r="AN28" s="218">
        <f t="shared" si="10"/>
        <v>0</v>
      </c>
      <c r="AO28" s="218">
        <f t="shared" si="10"/>
        <v>0</v>
      </c>
      <c r="AP28" s="218">
        <f t="shared" si="10"/>
        <v>0</v>
      </c>
      <c r="AQ28" s="218">
        <f t="shared" si="10"/>
        <v>0</v>
      </c>
      <c r="AR28" s="218">
        <f t="shared" si="10"/>
        <v>0</v>
      </c>
      <c r="AS28" s="218">
        <f t="shared" si="10"/>
        <v>0</v>
      </c>
      <c r="AT28" s="218">
        <f t="shared" si="10"/>
        <v>0</v>
      </c>
      <c r="AU28" s="218">
        <f t="shared" si="10"/>
        <v>0</v>
      </c>
      <c r="AV28" s="218">
        <f t="shared" si="10"/>
        <v>0</v>
      </c>
      <c r="AW28" s="218">
        <f t="shared" si="10"/>
        <v>0</v>
      </c>
      <c r="AX28" s="218">
        <f t="shared" si="10"/>
        <v>0</v>
      </c>
      <c r="AY28" s="218">
        <f t="shared" si="10"/>
        <v>0</v>
      </c>
      <c r="AZ28" s="218">
        <f t="shared" si="10"/>
        <v>0</v>
      </c>
      <c r="BA28" s="218">
        <f t="shared" si="10"/>
        <v>0</v>
      </c>
      <c r="BB28" s="218">
        <f t="shared" si="10"/>
        <v>0</v>
      </c>
    </row>
    <row r="29" spans="1:54" s="47" customFormat="1" ht="17">
      <c r="A29" s="121" t="s">
        <v>51</v>
      </c>
      <c r="B29" s="134">
        <v>0</v>
      </c>
      <c r="C29" s="219">
        <f>SUM(C22:C28)</f>
        <v>17800</v>
      </c>
      <c r="D29" s="135">
        <f>SUM(D22:D28)</f>
        <v>24500</v>
      </c>
      <c r="E29" s="135">
        <f>SUM(E22:E28)</f>
        <v>37600</v>
      </c>
      <c r="F29" s="236">
        <f>SUM(F22:F28)</f>
        <v>55200</v>
      </c>
      <c r="G29" s="219">
        <f>SUM(G22:G28)</f>
        <v>9004</v>
      </c>
      <c r="H29" s="135">
        <f>SUM(H22:H28)</f>
        <v>9004</v>
      </c>
      <c r="I29" s="135">
        <f>SUM(I22:I28)</f>
        <v>9004</v>
      </c>
      <c r="J29" s="135">
        <f>SUM(J22:J28)</f>
        <v>9896</v>
      </c>
      <c r="K29" s="135">
        <f>SUM(K22:K28)</f>
        <v>9896</v>
      </c>
      <c r="L29" s="135">
        <f>SUM(L22:L28)</f>
        <v>9896</v>
      </c>
      <c r="M29" s="135">
        <f>SUM(M22:M28)</f>
        <v>6916</v>
      </c>
      <c r="N29" s="135">
        <f>SUM(N22:N28)</f>
        <v>6916</v>
      </c>
      <c r="O29" s="135">
        <f>SUM(O22:O28)</f>
        <v>6916</v>
      </c>
      <c r="P29" s="135">
        <f>SUM(P22:P28)</f>
        <v>7656</v>
      </c>
      <c r="Q29" s="135">
        <f>SUM(Q22:Q28)</f>
        <v>7656</v>
      </c>
      <c r="R29" s="236">
        <f>SUM(R22:R28)</f>
        <v>7656</v>
      </c>
      <c r="S29" s="219">
        <f>SUM(S22:S28)</f>
        <v>8396</v>
      </c>
      <c r="T29" s="135">
        <f>SUM(T22:T28)</f>
        <v>8396</v>
      </c>
      <c r="U29" s="135">
        <f>SUM(U22:U28)</f>
        <v>8396</v>
      </c>
      <c r="V29" s="135">
        <f>SUM(V22:V28)</f>
        <v>8840</v>
      </c>
      <c r="W29" s="135">
        <f>SUM(W22:W28)</f>
        <v>8840</v>
      </c>
      <c r="X29" s="135">
        <f>SUM(X22:X28)</f>
        <v>8840</v>
      </c>
      <c r="Y29" s="135">
        <f>SUM(Y22:Y28)</f>
        <v>8840</v>
      </c>
      <c r="Z29" s="135">
        <f>SUM(Z22:Z28)</f>
        <v>8840</v>
      </c>
      <c r="AA29" s="135">
        <f>SUM(AA22:AA28)</f>
        <v>8840</v>
      </c>
      <c r="AB29" s="135">
        <f>SUM(AB22:AB28)</f>
        <v>8840</v>
      </c>
      <c r="AC29" s="135">
        <f>SUM(AC22:AC28)</f>
        <v>8840</v>
      </c>
      <c r="AD29" s="236">
        <f>SUM(AD22:AD28)</f>
        <v>8840</v>
      </c>
      <c r="AE29" s="219">
        <f>SUM(AE22:AE28)</f>
        <v>9580</v>
      </c>
      <c r="AF29" s="135">
        <f>SUM(AF22:AF28)</f>
        <v>9580</v>
      </c>
      <c r="AG29" s="135">
        <f>SUM(AG22:AG28)</f>
        <v>9580</v>
      </c>
      <c r="AH29" s="135">
        <f>SUM(AH22:AH28)</f>
        <v>9580</v>
      </c>
      <c r="AI29" s="135">
        <f>SUM(AI22:AI28)</f>
        <v>9580</v>
      </c>
      <c r="AJ29" s="135">
        <f>SUM(AJ22:AJ28)</f>
        <v>9580</v>
      </c>
      <c r="AK29" s="135">
        <f>SUM(AK22:AK28)</f>
        <v>9580</v>
      </c>
      <c r="AL29" s="135">
        <f>SUM(AL22:AL28)</f>
        <v>9580</v>
      </c>
      <c r="AM29" s="135">
        <f>SUM(AM22:AM28)</f>
        <v>9580</v>
      </c>
      <c r="AN29" s="135">
        <f>SUM(AN22:AN28)</f>
        <v>10320</v>
      </c>
      <c r="AO29" s="135">
        <f>SUM(AO22:AO28)</f>
        <v>10320</v>
      </c>
      <c r="AP29" s="236">
        <f>SUM(AP22:AP28)</f>
        <v>10320</v>
      </c>
      <c r="AQ29" s="219">
        <f>SUM(AQ22:AQ28)</f>
        <v>10320</v>
      </c>
      <c r="AR29" s="135">
        <f>SUM(AR22:AR28)</f>
        <v>10320</v>
      </c>
      <c r="AS29" s="135">
        <f>SUM(AS22:AS28)</f>
        <v>10320</v>
      </c>
      <c r="AT29" s="135">
        <f>SUM(AT22:AT28)</f>
        <v>10320</v>
      </c>
      <c r="AU29" s="135">
        <f>SUM(AU22:AU28)</f>
        <v>10320</v>
      </c>
      <c r="AV29" s="135">
        <f>SUM(AV22:AV28)</f>
        <v>10320</v>
      </c>
      <c r="AW29" s="135">
        <f>SUM(AW22:AW28)</f>
        <v>10320</v>
      </c>
      <c r="AX29" s="135">
        <f>SUM(AX22:AX28)</f>
        <v>10320</v>
      </c>
      <c r="AY29" s="135">
        <f>SUM(AY22:AY28)</f>
        <v>10320</v>
      </c>
      <c r="AZ29" s="135">
        <f>SUM(AZ22:AZ28)</f>
        <v>10320</v>
      </c>
      <c r="BA29" s="135">
        <f>SUM(BA22:BA28)</f>
        <v>10320</v>
      </c>
      <c r="BB29" s="236">
        <f>SUM(BB22:BB28)</f>
        <v>10320</v>
      </c>
    </row>
    <row r="30" spans="1:54" s="37" customFormat="1" ht="16">
      <c r="A30" s="38"/>
      <c r="B30" s="86"/>
      <c r="C30" s="220"/>
      <c r="D30" s="35"/>
      <c r="E30" s="35"/>
      <c r="F30" s="237"/>
      <c r="G30" s="220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37"/>
      <c r="S30" s="249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251"/>
      <c r="AE30" s="249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251"/>
      <c r="AQ30" s="249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251"/>
    </row>
    <row r="31" spans="1:54" s="37" customFormat="1" ht="16">
      <c r="A31" s="136" t="s">
        <v>148</v>
      </c>
      <c r="B31" s="137" t="s">
        <v>47</v>
      </c>
      <c r="C31" s="221"/>
      <c r="D31" s="49"/>
      <c r="E31" s="49"/>
      <c r="F31" s="238"/>
      <c r="G31" s="221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38"/>
      <c r="S31" s="2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252"/>
      <c r="AE31" s="2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252"/>
      <c r="AQ31" s="2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252"/>
    </row>
    <row r="32" spans="1:54" s="37" customFormat="1" ht="16">
      <c r="A32" s="191" t="s">
        <v>58</v>
      </c>
      <c r="B32" s="289">
        <v>25</v>
      </c>
      <c r="C32" s="222">
        <f>$B32*C18</f>
        <v>2500</v>
      </c>
      <c r="D32" s="51">
        <f>$B32*D18</f>
        <v>2750</v>
      </c>
      <c r="E32" s="51">
        <f>$B32*E18</f>
        <v>3400</v>
      </c>
      <c r="F32" s="239">
        <f>$B32*F18</f>
        <v>7050</v>
      </c>
      <c r="G32" s="222">
        <f>$B32*G18</f>
        <v>775</v>
      </c>
      <c r="H32" s="51">
        <f>$B32*H18</f>
        <v>775</v>
      </c>
      <c r="I32" s="51">
        <f>$B32*I18</f>
        <v>775</v>
      </c>
      <c r="J32" s="51">
        <f>$B32*J18</f>
        <v>1500</v>
      </c>
      <c r="K32" s="51">
        <f>$B32*K18</f>
        <v>875</v>
      </c>
      <c r="L32" s="51">
        <f>$B32*L18</f>
        <v>875</v>
      </c>
      <c r="M32" s="51">
        <f>$B32*M18</f>
        <v>875</v>
      </c>
      <c r="N32" s="51">
        <f>$B32*N18</f>
        <v>875</v>
      </c>
      <c r="O32" s="51">
        <f>$B32*O18</f>
        <v>875</v>
      </c>
      <c r="P32" s="51">
        <f>$B32*P18</f>
        <v>1050</v>
      </c>
      <c r="Q32" s="51">
        <f>$B32*Q18</f>
        <v>1050</v>
      </c>
      <c r="R32" s="239">
        <f>$B32*R18</f>
        <v>1050</v>
      </c>
      <c r="S32" s="222">
        <f>$B32*S18</f>
        <v>1175</v>
      </c>
      <c r="T32" s="51">
        <f>$B32*T18</f>
        <v>1175</v>
      </c>
      <c r="U32" s="51">
        <f>$B32*U18</f>
        <v>1175</v>
      </c>
      <c r="V32" s="51">
        <f>$B32*V18</f>
        <v>1250</v>
      </c>
      <c r="W32" s="51">
        <f>$B32*W18</f>
        <v>1250</v>
      </c>
      <c r="X32" s="51">
        <f>$B32*X18</f>
        <v>1250</v>
      </c>
      <c r="Y32" s="51">
        <f>$B32*Y18</f>
        <v>1250</v>
      </c>
      <c r="Z32" s="51">
        <f>$B32*Z18</f>
        <v>1250</v>
      </c>
      <c r="AA32" s="51">
        <f>$B32*AA18</f>
        <v>1250</v>
      </c>
      <c r="AB32" s="51">
        <f>$B32*AB18</f>
        <v>1250</v>
      </c>
      <c r="AC32" s="51">
        <f>$B32*AC18</f>
        <v>1250</v>
      </c>
      <c r="AD32" s="239">
        <f>$B32*AD18</f>
        <v>1250</v>
      </c>
      <c r="AE32" s="222">
        <f>$B32*AE18</f>
        <v>1375</v>
      </c>
      <c r="AF32" s="51">
        <f>$B32*AF18</f>
        <v>1375</v>
      </c>
      <c r="AG32" s="51">
        <f>$B32*AG18</f>
        <v>1375</v>
      </c>
      <c r="AH32" s="51">
        <f>$B32*AH18</f>
        <v>1375</v>
      </c>
      <c r="AI32" s="51">
        <f>$B32*AI18</f>
        <v>1375</v>
      </c>
      <c r="AJ32" s="51">
        <f>$B32*AJ18</f>
        <v>1375</v>
      </c>
      <c r="AK32" s="51">
        <f>$B32*AK18</f>
        <v>1375</v>
      </c>
      <c r="AL32" s="51">
        <f>$B32*AL18</f>
        <v>1375</v>
      </c>
      <c r="AM32" s="51">
        <f>$B32*AM18</f>
        <v>1375</v>
      </c>
      <c r="AN32" s="51">
        <f>$B32*AN18</f>
        <v>1500</v>
      </c>
      <c r="AO32" s="51">
        <f>$B32*AO18</f>
        <v>1500</v>
      </c>
      <c r="AP32" s="239">
        <f>$B32*AP18</f>
        <v>1500</v>
      </c>
      <c r="AQ32" s="222">
        <f>$B32*AQ18</f>
        <v>1500</v>
      </c>
      <c r="AR32" s="51">
        <f>$B32*AR18</f>
        <v>1500</v>
      </c>
      <c r="AS32" s="51">
        <f>$B32*AS18</f>
        <v>1500</v>
      </c>
      <c r="AT32" s="51">
        <f>$B32*AT18</f>
        <v>1500</v>
      </c>
      <c r="AU32" s="51">
        <f>$B32*AU18</f>
        <v>1500</v>
      </c>
      <c r="AV32" s="51">
        <f>$B32*AV18</f>
        <v>1500</v>
      </c>
      <c r="AW32" s="51">
        <f>$B32*AW18</f>
        <v>1500</v>
      </c>
      <c r="AX32" s="51">
        <f>$B32*AX18</f>
        <v>1500</v>
      </c>
      <c r="AY32" s="51">
        <f>$B32*AY18</f>
        <v>1500</v>
      </c>
      <c r="AZ32" s="51">
        <f>$B32*AZ18</f>
        <v>1500</v>
      </c>
      <c r="BA32" s="51">
        <f>$B32*BA18</f>
        <v>1500</v>
      </c>
      <c r="BB32" s="239">
        <f>$B32*BB18</f>
        <v>1500</v>
      </c>
    </row>
    <row r="33" spans="1:54" s="37" customFormat="1" ht="16">
      <c r="A33" s="191" t="s">
        <v>57</v>
      </c>
      <c r="B33" s="289">
        <v>10</v>
      </c>
      <c r="C33" s="222">
        <f>$B33*C18</f>
        <v>1000</v>
      </c>
      <c r="D33" s="51">
        <f>$B33*D18</f>
        <v>1100</v>
      </c>
      <c r="E33" s="51">
        <f>$B33*E18</f>
        <v>1360</v>
      </c>
      <c r="F33" s="239">
        <f>$B33*F18</f>
        <v>2820</v>
      </c>
      <c r="G33" s="222">
        <f>$B33*G18</f>
        <v>310</v>
      </c>
      <c r="H33" s="51">
        <f>$B33*H18</f>
        <v>310</v>
      </c>
      <c r="I33" s="51">
        <f>$B33*I18</f>
        <v>310</v>
      </c>
      <c r="J33" s="51">
        <f>$B33*J18</f>
        <v>600</v>
      </c>
      <c r="K33" s="51">
        <f>$B33*K18</f>
        <v>350</v>
      </c>
      <c r="L33" s="51">
        <f>$B33*L18</f>
        <v>350</v>
      </c>
      <c r="M33" s="51">
        <f>$B33*M18</f>
        <v>350</v>
      </c>
      <c r="N33" s="51">
        <f>$B33*N18</f>
        <v>350</v>
      </c>
      <c r="O33" s="51">
        <f>$B33*O18</f>
        <v>350</v>
      </c>
      <c r="P33" s="51">
        <f>$B33*P18</f>
        <v>420</v>
      </c>
      <c r="Q33" s="51">
        <f>$B33*Q18</f>
        <v>420</v>
      </c>
      <c r="R33" s="239">
        <f>$B33*R18</f>
        <v>420</v>
      </c>
      <c r="S33" s="222">
        <f>$B33*S18</f>
        <v>470</v>
      </c>
      <c r="T33" s="51">
        <f>$B33*T18</f>
        <v>470</v>
      </c>
      <c r="U33" s="51">
        <f>$B33*U18</f>
        <v>470</v>
      </c>
      <c r="V33" s="51">
        <f>$B33*V18</f>
        <v>500</v>
      </c>
      <c r="W33" s="51">
        <f>$B33*W18</f>
        <v>500</v>
      </c>
      <c r="X33" s="51">
        <f>$B33*X18</f>
        <v>500</v>
      </c>
      <c r="Y33" s="51">
        <f>$B33*Y18</f>
        <v>500</v>
      </c>
      <c r="Z33" s="51">
        <f>$B33*Z18</f>
        <v>500</v>
      </c>
      <c r="AA33" s="51">
        <f>$B33*AA18</f>
        <v>500</v>
      </c>
      <c r="AB33" s="51">
        <f>$B33*AB18</f>
        <v>500</v>
      </c>
      <c r="AC33" s="51">
        <f>$B33*AC18</f>
        <v>500</v>
      </c>
      <c r="AD33" s="239">
        <f>$B33*AD18</f>
        <v>500</v>
      </c>
      <c r="AE33" s="222">
        <f>$B33*AE18</f>
        <v>550</v>
      </c>
      <c r="AF33" s="51">
        <f>$B33*AF18</f>
        <v>550</v>
      </c>
      <c r="AG33" s="51">
        <f>$B33*AG18</f>
        <v>550</v>
      </c>
      <c r="AH33" s="51">
        <f>$B33*AH18</f>
        <v>550</v>
      </c>
      <c r="AI33" s="51">
        <f>$B33*AI18</f>
        <v>550</v>
      </c>
      <c r="AJ33" s="51">
        <f>$B33*AJ18</f>
        <v>550</v>
      </c>
      <c r="AK33" s="51">
        <f>$B33*AK18</f>
        <v>550</v>
      </c>
      <c r="AL33" s="51">
        <f>$B33*AL18</f>
        <v>550</v>
      </c>
      <c r="AM33" s="51">
        <f>$B33*AM18</f>
        <v>550</v>
      </c>
      <c r="AN33" s="51">
        <f>$B33*AN18</f>
        <v>600</v>
      </c>
      <c r="AO33" s="51">
        <f>$B33*AO18</f>
        <v>600</v>
      </c>
      <c r="AP33" s="239">
        <f>$B33*AP18</f>
        <v>600</v>
      </c>
      <c r="AQ33" s="222">
        <f>$B33*AQ18</f>
        <v>600</v>
      </c>
      <c r="AR33" s="51">
        <f>$B33*AR18</f>
        <v>600</v>
      </c>
      <c r="AS33" s="51">
        <f>$B33*AS18</f>
        <v>600</v>
      </c>
      <c r="AT33" s="51">
        <f>$B33*AT18</f>
        <v>600</v>
      </c>
      <c r="AU33" s="51">
        <f>$B33*AU18</f>
        <v>600</v>
      </c>
      <c r="AV33" s="51">
        <f>$B33*AV18</f>
        <v>600</v>
      </c>
      <c r="AW33" s="51">
        <f>$B33*AW18</f>
        <v>600</v>
      </c>
      <c r="AX33" s="51">
        <f>$B33*AX18</f>
        <v>600</v>
      </c>
      <c r="AY33" s="51">
        <f>$B33*AY18</f>
        <v>600</v>
      </c>
      <c r="AZ33" s="51">
        <f>$B33*AZ18</f>
        <v>600</v>
      </c>
      <c r="BA33" s="51">
        <f>$B33*BA18</f>
        <v>600</v>
      </c>
      <c r="BB33" s="239">
        <f>$B33*BB18</f>
        <v>600</v>
      </c>
    </row>
    <row r="34" spans="1:54" s="37" customFormat="1" ht="16">
      <c r="A34" s="138" t="s">
        <v>32</v>
      </c>
      <c r="B34" s="289">
        <v>0</v>
      </c>
      <c r="C34" s="222">
        <f>$B34*C18</f>
        <v>0</v>
      </c>
      <c r="D34" s="51">
        <f>$B34*D18</f>
        <v>0</v>
      </c>
      <c r="E34" s="51">
        <f>$B34*E18</f>
        <v>0</v>
      </c>
      <c r="F34" s="239">
        <f>$B34*F18</f>
        <v>0</v>
      </c>
      <c r="G34" s="222">
        <f>$B34*G18</f>
        <v>0</v>
      </c>
      <c r="H34" s="51">
        <f>$B34*H18</f>
        <v>0</v>
      </c>
      <c r="I34" s="51">
        <f>$B34*I18</f>
        <v>0</v>
      </c>
      <c r="J34" s="51">
        <f>$B34*J18</f>
        <v>0</v>
      </c>
      <c r="K34" s="51">
        <f>$B34*K18</f>
        <v>0</v>
      </c>
      <c r="L34" s="51">
        <f>$B34*L18</f>
        <v>0</v>
      </c>
      <c r="M34" s="51">
        <f>$B34*M18</f>
        <v>0</v>
      </c>
      <c r="N34" s="51">
        <f>$B34*N18</f>
        <v>0</v>
      </c>
      <c r="O34" s="51">
        <f>$B34*O18</f>
        <v>0</v>
      </c>
      <c r="P34" s="51">
        <f>$B34*P18</f>
        <v>0</v>
      </c>
      <c r="Q34" s="51">
        <f>$B34*Q18</f>
        <v>0</v>
      </c>
      <c r="R34" s="239">
        <f>$B34*R18</f>
        <v>0</v>
      </c>
      <c r="S34" s="222">
        <f>$B34*S18</f>
        <v>0</v>
      </c>
      <c r="T34" s="51">
        <f>$B34*T18</f>
        <v>0</v>
      </c>
      <c r="U34" s="51">
        <f>$B34*U18</f>
        <v>0</v>
      </c>
      <c r="V34" s="51">
        <f>$B34*V18</f>
        <v>0</v>
      </c>
      <c r="W34" s="51">
        <f>$B34*W18</f>
        <v>0</v>
      </c>
      <c r="X34" s="51">
        <f>$B34*X18</f>
        <v>0</v>
      </c>
      <c r="Y34" s="51">
        <f>$B34*Y18</f>
        <v>0</v>
      </c>
      <c r="Z34" s="51">
        <f>$B34*Z18</f>
        <v>0</v>
      </c>
      <c r="AA34" s="51">
        <f>$B34*AA18</f>
        <v>0</v>
      </c>
      <c r="AB34" s="51">
        <f>$B34*AB18</f>
        <v>0</v>
      </c>
      <c r="AC34" s="51">
        <f>$B34*AC18</f>
        <v>0</v>
      </c>
      <c r="AD34" s="239">
        <f>$B34*AD18</f>
        <v>0</v>
      </c>
      <c r="AE34" s="222">
        <f>$B34*AE18</f>
        <v>0</v>
      </c>
      <c r="AF34" s="51">
        <f>$B34*AF18</f>
        <v>0</v>
      </c>
      <c r="AG34" s="51">
        <f>$B34*AG18</f>
        <v>0</v>
      </c>
      <c r="AH34" s="51">
        <f>$B34*AH18</f>
        <v>0</v>
      </c>
      <c r="AI34" s="51">
        <f>$B34*AI18</f>
        <v>0</v>
      </c>
      <c r="AJ34" s="51">
        <f>$B34*AJ18</f>
        <v>0</v>
      </c>
      <c r="AK34" s="51">
        <f>$B34*AK18</f>
        <v>0</v>
      </c>
      <c r="AL34" s="51">
        <f>$B34*AL18</f>
        <v>0</v>
      </c>
      <c r="AM34" s="51">
        <f>$B34*AM18</f>
        <v>0</v>
      </c>
      <c r="AN34" s="51">
        <f>$B34*AN18</f>
        <v>0</v>
      </c>
      <c r="AO34" s="51">
        <f>$B34*AO18</f>
        <v>0</v>
      </c>
      <c r="AP34" s="239">
        <f>$B34*AP18</f>
        <v>0</v>
      </c>
      <c r="AQ34" s="222">
        <f>$B34*AQ18</f>
        <v>0</v>
      </c>
      <c r="AR34" s="51">
        <f>$B34*AR18</f>
        <v>0</v>
      </c>
      <c r="AS34" s="51">
        <f>$B34*AS18</f>
        <v>0</v>
      </c>
      <c r="AT34" s="51">
        <f>$B34*AT18</f>
        <v>0</v>
      </c>
      <c r="AU34" s="51">
        <f>$B34*AU18</f>
        <v>0</v>
      </c>
      <c r="AV34" s="51">
        <f>$B34*AV18</f>
        <v>0</v>
      </c>
      <c r="AW34" s="51">
        <f>$B34*AW18</f>
        <v>0</v>
      </c>
      <c r="AX34" s="51">
        <f>$B34*AX18</f>
        <v>0</v>
      </c>
      <c r="AY34" s="51">
        <f>$B34*AY18</f>
        <v>0</v>
      </c>
      <c r="AZ34" s="51">
        <f>$B34*AZ18</f>
        <v>0</v>
      </c>
      <c r="BA34" s="51">
        <f>$B34*BA18</f>
        <v>0</v>
      </c>
      <c r="BB34" s="239">
        <f>$B34*BB18</f>
        <v>0</v>
      </c>
    </row>
    <row r="35" spans="1:54" s="37" customFormat="1" ht="16">
      <c r="A35" s="50" t="s">
        <v>19</v>
      </c>
      <c r="B35" s="289">
        <v>0</v>
      </c>
      <c r="C35" s="222">
        <f>$B35*C18</f>
        <v>0</v>
      </c>
      <c r="D35" s="51">
        <f>$B35*D18</f>
        <v>0</v>
      </c>
      <c r="E35" s="51">
        <f>$B35*E18</f>
        <v>0</v>
      </c>
      <c r="F35" s="239">
        <f>$B35*F18</f>
        <v>0</v>
      </c>
      <c r="G35" s="222">
        <f>$B35*G18</f>
        <v>0</v>
      </c>
      <c r="H35" s="51">
        <f>$B35*H18</f>
        <v>0</v>
      </c>
      <c r="I35" s="51">
        <f>$B35*I18</f>
        <v>0</v>
      </c>
      <c r="J35" s="51">
        <f>$B35*J18</f>
        <v>0</v>
      </c>
      <c r="K35" s="51">
        <f>$B35*K18</f>
        <v>0</v>
      </c>
      <c r="L35" s="51">
        <f>$B35*L18</f>
        <v>0</v>
      </c>
      <c r="M35" s="51">
        <f>$B35*M18</f>
        <v>0</v>
      </c>
      <c r="N35" s="51">
        <f>$B35*N18</f>
        <v>0</v>
      </c>
      <c r="O35" s="51">
        <f>$B35*O18</f>
        <v>0</v>
      </c>
      <c r="P35" s="51">
        <f>$B35*P18</f>
        <v>0</v>
      </c>
      <c r="Q35" s="51">
        <f>$B35*Q18</f>
        <v>0</v>
      </c>
      <c r="R35" s="239">
        <f>$B35*R18</f>
        <v>0</v>
      </c>
      <c r="S35" s="222">
        <f>$B35*S18</f>
        <v>0</v>
      </c>
      <c r="T35" s="51">
        <f>$B35*T18</f>
        <v>0</v>
      </c>
      <c r="U35" s="51">
        <f>$B35*U18</f>
        <v>0</v>
      </c>
      <c r="V35" s="51">
        <f>$B35*V18</f>
        <v>0</v>
      </c>
      <c r="W35" s="51">
        <f>$B35*W18</f>
        <v>0</v>
      </c>
      <c r="X35" s="51">
        <f>$B35*X18</f>
        <v>0</v>
      </c>
      <c r="Y35" s="51">
        <f>$B35*Y18</f>
        <v>0</v>
      </c>
      <c r="Z35" s="51">
        <f>$B35*Z18</f>
        <v>0</v>
      </c>
      <c r="AA35" s="51">
        <f>$B35*AA18</f>
        <v>0</v>
      </c>
      <c r="AB35" s="51">
        <f>$B35*AB18</f>
        <v>0</v>
      </c>
      <c r="AC35" s="51">
        <f>$B35*AC18</f>
        <v>0</v>
      </c>
      <c r="AD35" s="239">
        <f>$B35*AD18</f>
        <v>0</v>
      </c>
      <c r="AE35" s="222">
        <f>$B35*AE18</f>
        <v>0</v>
      </c>
      <c r="AF35" s="51">
        <f>$B35*AF18</f>
        <v>0</v>
      </c>
      <c r="AG35" s="51">
        <f>$B35*AG18</f>
        <v>0</v>
      </c>
      <c r="AH35" s="51">
        <f>$B35*AH18</f>
        <v>0</v>
      </c>
      <c r="AI35" s="51">
        <f>$B35*AI18</f>
        <v>0</v>
      </c>
      <c r="AJ35" s="51">
        <f>$B35*AJ18</f>
        <v>0</v>
      </c>
      <c r="AK35" s="51">
        <f>$B35*AK18</f>
        <v>0</v>
      </c>
      <c r="AL35" s="51">
        <f>$B35*AL18</f>
        <v>0</v>
      </c>
      <c r="AM35" s="51">
        <f>$B35*AM18</f>
        <v>0</v>
      </c>
      <c r="AN35" s="51">
        <f>$B35*AN18</f>
        <v>0</v>
      </c>
      <c r="AO35" s="51">
        <f>$B35*AO18</f>
        <v>0</v>
      </c>
      <c r="AP35" s="239">
        <f>$B35*AP18</f>
        <v>0</v>
      </c>
      <c r="AQ35" s="222">
        <f>$B35*AQ18</f>
        <v>0</v>
      </c>
      <c r="AR35" s="51">
        <f>$B35*AR18</f>
        <v>0</v>
      </c>
      <c r="AS35" s="51">
        <f>$B35*AS18</f>
        <v>0</v>
      </c>
      <c r="AT35" s="51">
        <f>$B35*AT18</f>
        <v>0</v>
      </c>
      <c r="AU35" s="51">
        <f>$B35*AU18</f>
        <v>0</v>
      </c>
      <c r="AV35" s="51">
        <f>$B35*AV18</f>
        <v>0</v>
      </c>
      <c r="AW35" s="51">
        <f>$B35*AW18</f>
        <v>0</v>
      </c>
      <c r="AX35" s="51">
        <f>$B35*AX18</f>
        <v>0</v>
      </c>
      <c r="AY35" s="51">
        <f>$B35*AY18</f>
        <v>0</v>
      </c>
      <c r="AZ35" s="51">
        <f>$B35*AZ18</f>
        <v>0</v>
      </c>
      <c r="BA35" s="51">
        <f>$B35*BA18</f>
        <v>0</v>
      </c>
      <c r="BB35" s="239">
        <f>$B35*BB18</f>
        <v>0</v>
      </c>
    </row>
    <row r="36" spans="1:54" s="37" customFormat="1" ht="16">
      <c r="A36" s="139" t="s">
        <v>48</v>
      </c>
      <c r="B36" s="140"/>
      <c r="C36" s="223">
        <f>SUM(C32:C35)</f>
        <v>3500</v>
      </c>
      <c r="D36" s="52">
        <f t="shared" ref="D36:BB36" si="11">SUM(D32:D35)</f>
        <v>3850</v>
      </c>
      <c r="E36" s="52">
        <f t="shared" si="11"/>
        <v>4760</v>
      </c>
      <c r="F36" s="240">
        <f t="shared" si="11"/>
        <v>9870</v>
      </c>
      <c r="G36" s="223">
        <f t="shared" si="11"/>
        <v>1085</v>
      </c>
      <c r="H36" s="52">
        <f t="shared" si="11"/>
        <v>1085</v>
      </c>
      <c r="I36" s="52">
        <f t="shared" si="11"/>
        <v>1085</v>
      </c>
      <c r="J36" s="52">
        <f t="shared" si="11"/>
        <v>2100</v>
      </c>
      <c r="K36" s="52">
        <f t="shared" si="11"/>
        <v>1225</v>
      </c>
      <c r="L36" s="52">
        <f t="shared" si="11"/>
        <v>1225</v>
      </c>
      <c r="M36" s="52">
        <f t="shared" si="11"/>
        <v>1225</v>
      </c>
      <c r="N36" s="52">
        <f t="shared" si="11"/>
        <v>1225</v>
      </c>
      <c r="O36" s="52">
        <f t="shared" si="11"/>
        <v>1225</v>
      </c>
      <c r="P36" s="52">
        <f t="shared" si="11"/>
        <v>1470</v>
      </c>
      <c r="Q36" s="52">
        <f t="shared" si="11"/>
        <v>1470</v>
      </c>
      <c r="R36" s="240">
        <f t="shared" si="11"/>
        <v>1470</v>
      </c>
      <c r="S36" s="223">
        <f t="shared" si="11"/>
        <v>1645</v>
      </c>
      <c r="T36" s="52">
        <f t="shared" si="11"/>
        <v>1645</v>
      </c>
      <c r="U36" s="52">
        <f t="shared" si="11"/>
        <v>1645</v>
      </c>
      <c r="V36" s="52">
        <f t="shared" si="11"/>
        <v>1750</v>
      </c>
      <c r="W36" s="52">
        <f t="shared" si="11"/>
        <v>1750</v>
      </c>
      <c r="X36" s="52">
        <f t="shared" si="11"/>
        <v>1750</v>
      </c>
      <c r="Y36" s="52">
        <f t="shared" si="11"/>
        <v>1750</v>
      </c>
      <c r="Z36" s="52">
        <f t="shared" si="11"/>
        <v>1750</v>
      </c>
      <c r="AA36" s="52">
        <f t="shared" si="11"/>
        <v>1750</v>
      </c>
      <c r="AB36" s="52">
        <f t="shared" si="11"/>
        <v>1750</v>
      </c>
      <c r="AC36" s="52">
        <f t="shared" si="11"/>
        <v>1750</v>
      </c>
      <c r="AD36" s="240">
        <f t="shared" si="11"/>
        <v>1750</v>
      </c>
      <c r="AE36" s="223">
        <f t="shared" si="11"/>
        <v>1925</v>
      </c>
      <c r="AF36" s="52">
        <f t="shared" si="11"/>
        <v>1925</v>
      </c>
      <c r="AG36" s="52">
        <f t="shared" si="11"/>
        <v>1925</v>
      </c>
      <c r="AH36" s="52">
        <f t="shared" si="11"/>
        <v>1925</v>
      </c>
      <c r="AI36" s="52">
        <f t="shared" si="11"/>
        <v>1925</v>
      </c>
      <c r="AJ36" s="52">
        <f t="shared" si="11"/>
        <v>1925</v>
      </c>
      <c r="AK36" s="52">
        <f t="shared" si="11"/>
        <v>1925</v>
      </c>
      <c r="AL36" s="52">
        <f t="shared" si="11"/>
        <v>1925</v>
      </c>
      <c r="AM36" s="52">
        <f t="shared" si="11"/>
        <v>1925</v>
      </c>
      <c r="AN36" s="52">
        <f t="shared" si="11"/>
        <v>2100</v>
      </c>
      <c r="AO36" s="52">
        <f t="shared" si="11"/>
        <v>2100</v>
      </c>
      <c r="AP36" s="240">
        <f t="shared" si="11"/>
        <v>2100</v>
      </c>
      <c r="AQ36" s="223">
        <f t="shared" si="11"/>
        <v>2100</v>
      </c>
      <c r="AR36" s="52">
        <f t="shared" si="11"/>
        <v>2100</v>
      </c>
      <c r="AS36" s="52">
        <f t="shared" si="11"/>
        <v>2100</v>
      </c>
      <c r="AT36" s="52">
        <f t="shared" si="11"/>
        <v>2100</v>
      </c>
      <c r="AU36" s="52">
        <f t="shared" si="11"/>
        <v>2100</v>
      </c>
      <c r="AV36" s="52">
        <f t="shared" si="11"/>
        <v>2100</v>
      </c>
      <c r="AW36" s="52">
        <f t="shared" si="11"/>
        <v>2100</v>
      </c>
      <c r="AX36" s="52">
        <f t="shared" si="11"/>
        <v>2100</v>
      </c>
      <c r="AY36" s="52">
        <f t="shared" si="11"/>
        <v>2100</v>
      </c>
      <c r="AZ36" s="52">
        <f t="shared" si="11"/>
        <v>2100</v>
      </c>
      <c r="BA36" s="52">
        <f t="shared" si="11"/>
        <v>2100</v>
      </c>
      <c r="BB36" s="240">
        <f t="shared" si="11"/>
        <v>2100</v>
      </c>
    </row>
    <row r="37" spans="1:54" s="37" customFormat="1" ht="16">
      <c r="A37" s="39"/>
      <c r="B37" s="89"/>
      <c r="C37" s="224"/>
      <c r="D37" s="45"/>
      <c r="E37" s="45"/>
      <c r="F37" s="241"/>
      <c r="G37" s="22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241"/>
      <c r="S37" s="224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241"/>
      <c r="AE37" s="224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241"/>
      <c r="AQ37" s="224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241"/>
    </row>
    <row r="38" spans="1:54" s="37" customFormat="1" ht="16">
      <c r="A38" s="56" t="s">
        <v>149</v>
      </c>
      <c r="B38" s="87" t="s">
        <v>47</v>
      </c>
      <c r="C38" s="225"/>
      <c r="D38" s="55"/>
      <c r="E38" s="55"/>
      <c r="F38" s="242"/>
      <c r="G38" s="22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242"/>
      <c r="S38" s="22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242"/>
      <c r="AE38" s="22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242"/>
      <c r="AQ38" s="22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242"/>
    </row>
    <row r="39" spans="1:54" s="37" customFormat="1" ht="16">
      <c r="A39" s="54" t="s">
        <v>33</v>
      </c>
      <c r="B39" s="88">
        <v>10</v>
      </c>
      <c r="C39" s="225">
        <f>$B39*C18</f>
        <v>1000</v>
      </c>
      <c r="D39" s="55">
        <f>$B39*D18</f>
        <v>1100</v>
      </c>
      <c r="E39" s="55">
        <f>$B39*E18</f>
        <v>1360</v>
      </c>
      <c r="F39" s="242">
        <f>$B39*F18</f>
        <v>2820</v>
      </c>
      <c r="G39" s="225">
        <f>$B39*G18</f>
        <v>310</v>
      </c>
      <c r="H39" s="55">
        <f>$B39*H18</f>
        <v>310</v>
      </c>
      <c r="I39" s="55">
        <f>$B39*I18</f>
        <v>310</v>
      </c>
      <c r="J39" s="55">
        <f>$B39*J18</f>
        <v>600</v>
      </c>
      <c r="K39" s="55">
        <f>$B39*K18</f>
        <v>350</v>
      </c>
      <c r="L39" s="55">
        <f>$B39*L18</f>
        <v>350</v>
      </c>
      <c r="M39" s="55">
        <f>$B39*M18</f>
        <v>350</v>
      </c>
      <c r="N39" s="55">
        <f>$B39*N18</f>
        <v>350</v>
      </c>
      <c r="O39" s="55">
        <f>$B39*O18</f>
        <v>350</v>
      </c>
      <c r="P39" s="55">
        <f>$B39*P18</f>
        <v>420</v>
      </c>
      <c r="Q39" s="55">
        <f>$B39*Q18</f>
        <v>420</v>
      </c>
      <c r="R39" s="242">
        <f>$B39*R18</f>
        <v>420</v>
      </c>
      <c r="S39" s="225">
        <f>$B39*S18</f>
        <v>470</v>
      </c>
      <c r="T39" s="55">
        <f>$B39*T18</f>
        <v>470</v>
      </c>
      <c r="U39" s="55">
        <f>$B39*U18</f>
        <v>470</v>
      </c>
      <c r="V39" s="55">
        <f>$B39*V18</f>
        <v>500</v>
      </c>
      <c r="W39" s="55">
        <f>$B39*W18</f>
        <v>500</v>
      </c>
      <c r="X39" s="55">
        <f>$B39*X18</f>
        <v>500</v>
      </c>
      <c r="Y39" s="55">
        <f>$B39*Y18</f>
        <v>500</v>
      </c>
      <c r="Z39" s="55">
        <f>$B39*Z18</f>
        <v>500</v>
      </c>
      <c r="AA39" s="55">
        <f>$B39*AA18</f>
        <v>500</v>
      </c>
      <c r="AB39" s="55">
        <f>$B39*AB18</f>
        <v>500</v>
      </c>
      <c r="AC39" s="55">
        <f>$B39*AC18</f>
        <v>500</v>
      </c>
      <c r="AD39" s="242">
        <f>$B39*AD18</f>
        <v>500</v>
      </c>
      <c r="AE39" s="225">
        <f>$B39*AE18</f>
        <v>550</v>
      </c>
      <c r="AF39" s="55">
        <f>$B39*AF18</f>
        <v>550</v>
      </c>
      <c r="AG39" s="55">
        <f>$B39*AG18</f>
        <v>550</v>
      </c>
      <c r="AH39" s="55">
        <f>$B39*AH18</f>
        <v>550</v>
      </c>
      <c r="AI39" s="55">
        <f>$B39*AI18</f>
        <v>550</v>
      </c>
      <c r="AJ39" s="55">
        <f>$B39*AJ18</f>
        <v>550</v>
      </c>
      <c r="AK39" s="55">
        <f>$B39*AK18</f>
        <v>550</v>
      </c>
      <c r="AL39" s="55">
        <f>$B39*AL18</f>
        <v>550</v>
      </c>
      <c r="AM39" s="55">
        <f>$B39*AM18</f>
        <v>550</v>
      </c>
      <c r="AN39" s="55">
        <f>$B39*AN18</f>
        <v>600</v>
      </c>
      <c r="AO39" s="55">
        <f>$B39*AO18</f>
        <v>600</v>
      </c>
      <c r="AP39" s="242">
        <f>$B39*AP18</f>
        <v>600</v>
      </c>
      <c r="AQ39" s="225">
        <f>$B39*AQ18</f>
        <v>600</v>
      </c>
      <c r="AR39" s="55">
        <f>$B39*AR18</f>
        <v>600</v>
      </c>
      <c r="AS39" s="55">
        <f>$B39*AS18</f>
        <v>600</v>
      </c>
      <c r="AT39" s="55">
        <f>$B39*AT18</f>
        <v>600</v>
      </c>
      <c r="AU39" s="55">
        <f>$B39*AU18</f>
        <v>600</v>
      </c>
      <c r="AV39" s="55">
        <f>$B39*AV18</f>
        <v>600</v>
      </c>
      <c r="AW39" s="55">
        <f>$B39*AW18</f>
        <v>600</v>
      </c>
      <c r="AX39" s="55">
        <f>$B39*AX18</f>
        <v>600</v>
      </c>
      <c r="AY39" s="55">
        <f>$B39*AY18</f>
        <v>600</v>
      </c>
      <c r="AZ39" s="55">
        <f>$B39*AZ18</f>
        <v>600</v>
      </c>
      <c r="BA39" s="55">
        <f>$B39*BA18</f>
        <v>600</v>
      </c>
      <c r="BB39" s="242">
        <f>$B39*BB18</f>
        <v>600</v>
      </c>
    </row>
    <row r="40" spans="1:54" s="37" customFormat="1" ht="16">
      <c r="A40" s="54" t="s">
        <v>19</v>
      </c>
      <c r="B40" s="141"/>
      <c r="C40" s="226"/>
      <c r="D40" s="142"/>
      <c r="E40" s="142"/>
      <c r="F40" s="243"/>
      <c r="G40" s="226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243"/>
      <c r="S40" s="226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243"/>
      <c r="AE40" s="226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243"/>
      <c r="AQ40" s="226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243"/>
    </row>
    <row r="41" spans="1:54" s="37" customFormat="1" ht="16">
      <c r="A41" s="53" t="s">
        <v>49</v>
      </c>
      <c r="B41" s="143"/>
      <c r="C41" s="227">
        <f>SUM(C39:C40)</f>
        <v>1000</v>
      </c>
      <c r="D41" s="144">
        <f t="shared" ref="D41:BB41" si="12">SUM(D39:D40)</f>
        <v>1100</v>
      </c>
      <c r="E41" s="144">
        <f t="shared" si="12"/>
        <v>1360</v>
      </c>
      <c r="F41" s="244">
        <f t="shared" si="12"/>
        <v>2820</v>
      </c>
      <c r="G41" s="227">
        <f t="shared" si="12"/>
        <v>310</v>
      </c>
      <c r="H41" s="144">
        <f t="shared" si="12"/>
        <v>310</v>
      </c>
      <c r="I41" s="144">
        <f t="shared" si="12"/>
        <v>310</v>
      </c>
      <c r="J41" s="144">
        <f t="shared" si="12"/>
        <v>600</v>
      </c>
      <c r="K41" s="144">
        <f t="shared" si="12"/>
        <v>350</v>
      </c>
      <c r="L41" s="144">
        <f t="shared" si="12"/>
        <v>350</v>
      </c>
      <c r="M41" s="144">
        <f t="shared" si="12"/>
        <v>350</v>
      </c>
      <c r="N41" s="144">
        <f t="shared" si="12"/>
        <v>350</v>
      </c>
      <c r="O41" s="144">
        <f t="shared" si="12"/>
        <v>350</v>
      </c>
      <c r="P41" s="144">
        <f t="shared" si="12"/>
        <v>420</v>
      </c>
      <c r="Q41" s="144">
        <f t="shared" si="12"/>
        <v>420</v>
      </c>
      <c r="R41" s="244">
        <f t="shared" si="12"/>
        <v>420</v>
      </c>
      <c r="S41" s="227">
        <f t="shared" si="12"/>
        <v>470</v>
      </c>
      <c r="T41" s="144">
        <f t="shared" si="12"/>
        <v>470</v>
      </c>
      <c r="U41" s="144">
        <f t="shared" si="12"/>
        <v>470</v>
      </c>
      <c r="V41" s="144">
        <f t="shared" si="12"/>
        <v>500</v>
      </c>
      <c r="W41" s="144">
        <f t="shared" si="12"/>
        <v>500</v>
      </c>
      <c r="X41" s="144">
        <f t="shared" si="12"/>
        <v>500</v>
      </c>
      <c r="Y41" s="144">
        <f t="shared" si="12"/>
        <v>500</v>
      </c>
      <c r="Z41" s="144">
        <f t="shared" si="12"/>
        <v>500</v>
      </c>
      <c r="AA41" s="144">
        <f t="shared" si="12"/>
        <v>500</v>
      </c>
      <c r="AB41" s="144">
        <f t="shared" si="12"/>
        <v>500</v>
      </c>
      <c r="AC41" s="144">
        <f t="shared" si="12"/>
        <v>500</v>
      </c>
      <c r="AD41" s="244">
        <f t="shared" si="12"/>
        <v>500</v>
      </c>
      <c r="AE41" s="227">
        <f t="shared" si="12"/>
        <v>550</v>
      </c>
      <c r="AF41" s="144">
        <f t="shared" si="12"/>
        <v>550</v>
      </c>
      <c r="AG41" s="144">
        <f t="shared" si="12"/>
        <v>550</v>
      </c>
      <c r="AH41" s="144">
        <f t="shared" si="12"/>
        <v>550</v>
      </c>
      <c r="AI41" s="144">
        <f t="shared" si="12"/>
        <v>550</v>
      </c>
      <c r="AJ41" s="144">
        <f t="shared" si="12"/>
        <v>550</v>
      </c>
      <c r="AK41" s="144">
        <f t="shared" si="12"/>
        <v>550</v>
      </c>
      <c r="AL41" s="144">
        <f t="shared" si="12"/>
        <v>550</v>
      </c>
      <c r="AM41" s="144">
        <f t="shared" si="12"/>
        <v>550</v>
      </c>
      <c r="AN41" s="144">
        <f t="shared" si="12"/>
        <v>600</v>
      </c>
      <c r="AO41" s="144">
        <f t="shared" si="12"/>
        <v>600</v>
      </c>
      <c r="AP41" s="244">
        <f t="shared" si="12"/>
        <v>600</v>
      </c>
      <c r="AQ41" s="227">
        <f t="shared" si="12"/>
        <v>600</v>
      </c>
      <c r="AR41" s="144">
        <f t="shared" si="12"/>
        <v>600</v>
      </c>
      <c r="AS41" s="144">
        <f t="shared" si="12"/>
        <v>600</v>
      </c>
      <c r="AT41" s="144">
        <f t="shared" si="12"/>
        <v>600</v>
      </c>
      <c r="AU41" s="144">
        <f t="shared" si="12"/>
        <v>600</v>
      </c>
      <c r="AV41" s="144">
        <f t="shared" si="12"/>
        <v>600</v>
      </c>
      <c r="AW41" s="144">
        <f t="shared" si="12"/>
        <v>600</v>
      </c>
      <c r="AX41" s="144">
        <f t="shared" si="12"/>
        <v>600</v>
      </c>
      <c r="AY41" s="144">
        <f t="shared" si="12"/>
        <v>600</v>
      </c>
      <c r="AZ41" s="144">
        <f t="shared" si="12"/>
        <v>600</v>
      </c>
      <c r="BA41" s="144">
        <f t="shared" si="12"/>
        <v>600</v>
      </c>
      <c r="BB41" s="244">
        <f t="shared" si="12"/>
        <v>600</v>
      </c>
    </row>
    <row r="42" spans="1:54" s="37" customFormat="1" ht="16">
      <c r="A42" s="39"/>
      <c r="B42" s="91"/>
      <c r="C42" s="228"/>
      <c r="D42" s="46"/>
      <c r="E42" s="46"/>
      <c r="F42" s="245"/>
      <c r="G42" s="228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245"/>
      <c r="S42" s="228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245"/>
      <c r="AE42" s="228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245"/>
      <c r="AQ42" s="228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245"/>
    </row>
    <row r="43" spans="1:54" s="37" customFormat="1" ht="16">
      <c r="A43" s="57" t="s">
        <v>21</v>
      </c>
      <c r="B43" s="90" t="s">
        <v>47</v>
      </c>
      <c r="C43" s="229"/>
      <c r="D43" s="58"/>
      <c r="E43" s="58"/>
      <c r="F43" s="246"/>
      <c r="G43" s="229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246"/>
      <c r="S43" s="229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246"/>
      <c r="AE43" s="229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246"/>
      <c r="AQ43" s="229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246"/>
    </row>
    <row r="44" spans="1:54" s="37" customFormat="1" ht="16">
      <c r="A44" s="381" t="s">
        <v>133</v>
      </c>
      <c r="B44" s="289">
        <v>399</v>
      </c>
      <c r="C44" s="230">
        <f>$B44*C15</f>
        <v>0</v>
      </c>
      <c r="D44" s="230">
        <f>$B44*D15</f>
        <v>0</v>
      </c>
      <c r="E44" s="230">
        <f>$B44*E15</f>
        <v>3192</v>
      </c>
      <c r="F44" s="230">
        <f>$B44*F15</f>
        <v>0</v>
      </c>
      <c r="G44" s="230">
        <f>$B44*G15</f>
        <v>0</v>
      </c>
      <c r="H44" s="230">
        <f>$B44*H15</f>
        <v>0</v>
      </c>
      <c r="I44" s="230">
        <f>$B44*I15</f>
        <v>0</v>
      </c>
      <c r="J44" s="230">
        <f>$B44*J15</f>
        <v>0</v>
      </c>
      <c r="K44" s="230">
        <f>$B44*K15</f>
        <v>0</v>
      </c>
      <c r="L44" s="230">
        <f>$B44*L15</f>
        <v>0</v>
      </c>
      <c r="M44" s="230">
        <f>$B44*M15</f>
        <v>0</v>
      </c>
      <c r="N44" s="230">
        <f>$B44*N15</f>
        <v>0</v>
      </c>
      <c r="O44" s="230">
        <f>$B44*O15</f>
        <v>0</v>
      </c>
      <c r="P44" s="230">
        <f>$B44*P15</f>
        <v>0</v>
      </c>
      <c r="Q44" s="230">
        <f>$B44*Q15</f>
        <v>0</v>
      </c>
      <c r="R44" s="230">
        <f>$B44*R15</f>
        <v>0</v>
      </c>
      <c r="S44" s="230">
        <f>$B44*S15</f>
        <v>0</v>
      </c>
      <c r="T44" s="230">
        <f>$B44*T15</f>
        <v>0</v>
      </c>
      <c r="U44" s="230">
        <f>$B44*U15</f>
        <v>0</v>
      </c>
      <c r="V44" s="230">
        <f>$B44*V15</f>
        <v>0</v>
      </c>
      <c r="W44" s="230">
        <f>$B44*W15</f>
        <v>0</v>
      </c>
      <c r="X44" s="230">
        <f>$B44*X15</f>
        <v>0</v>
      </c>
      <c r="Y44" s="230">
        <f>$B44*Y15</f>
        <v>0</v>
      </c>
      <c r="Z44" s="230">
        <f>$B44*Z15</f>
        <v>0</v>
      </c>
      <c r="AA44" s="230">
        <f>$B44*AA15</f>
        <v>0</v>
      </c>
      <c r="AB44" s="230">
        <f>$B44*AB15</f>
        <v>0</v>
      </c>
      <c r="AC44" s="230">
        <f>$B44*AC15</f>
        <v>0</v>
      </c>
      <c r="AD44" s="230">
        <f>$B44*AD15</f>
        <v>0</v>
      </c>
      <c r="AE44" s="230">
        <f>$B44*AE15</f>
        <v>0</v>
      </c>
      <c r="AF44" s="230">
        <f>$B44*AF15</f>
        <v>0</v>
      </c>
      <c r="AG44" s="230">
        <f>$B44*AG15</f>
        <v>0</v>
      </c>
      <c r="AH44" s="230">
        <f>$B44*AH15</f>
        <v>0</v>
      </c>
      <c r="AI44" s="230">
        <f>$B44*AI15</f>
        <v>0</v>
      </c>
      <c r="AJ44" s="230">
        <f>$B44*AJ15</f>
        <v>0</v>
      </c>
      <c r="AK44" s="230">
        <f>$B44*AK15</f>
        <v>0</v>
      </c>
      <c r="AL44" s="230">
        <f>$B44*AL15</f>
        <v>0</v>
      </c>
      <c r="AM44" s="230">
        <f>$B44*AM15</f>
        <v>0</v>
      </c>
      <c r="AN44" s="230">
        <f>$B44*AN15</f>
        <v>0</v>
      </c>
      <c r="AO44" s="230">
        <f>$B44*AO15</f>
        <v>0</v>
      </c>
      <c r="AP44" s="230">
        <f>$B44*AP15</f>
        <v>0</v>
      </c>
      <c r="AQ44" s="230">
        <f>$B44*AQ15</f>
        <v>0</v>
      </c>
      <c r="AR44" s="230">
        <f>$B44*AR15</f>
        <v>0</v>
      </c>
      <c r="AS44" s="230">
        <f>$B44*AS15</f>
        <v>0</v>
      </c>
      <c r="AT44" s="230">
        <f>$B44*AT15</f>
        <v>0</v>
      </c>
      <c r="AU44" s="230">
        <f>$B44*AU15</f>
        <v>0</v>
      </c>
      <c r="AV44" s="230">
        <f>$B44*AV15</f>
        <v>0</v>
      </c>
      <c r="AW44" s="230">
        <f>$B44*AW15</f>
        <v>0</v>
      </c>
      <c r="AX44" s="230">
        <f>$B44*AX15</f>
        <v>0</v>
      </c>
      <c r="AY44" s="230">
        <f>$B44*AY15</f>
        <v>0</v>
      </c>
      <c r="AZ44" s="230">
        <f>$B44*AZ15</f>
        <v>0</v>
      </c>
      <c r="BA44" s="230">
        <f>$B44*BA15</f>
        <v>0</v>
      </c>
      <c r="BB44" s="230">
        <f>$B44*BB15</f>
        <v>0</v>
      </c>
    </row>
    <row r="45" spans="1:54" s="37" customFormat="1" ht="16">
      <c r="A45" s="381" t="s">
        <v>134</v>
      </c>
      <c r="B45" s="289">
        <v>199</v>
      </c>
      <c r="C45" s="230">
        <f>$B45*C16</f>
        <v>0</v>
      </c>
      <c r="D45" s="230">
        <f>$B45*D16</f>
        <v>0</v>
      </c>
      <c r="E45" s="230">
        <f>$B45*E16</f>
        <v>0</v>
      </c>
      <c r="F45" s="230">
        <f>$B45*F16</f>
        <v>5970</v>
      </c>
      <c r="G45" s="230">
        <f>$B45*G16</f>
        <v>0</v>
      </c>
      <c r="H45" s="230">
        <f>$B45*H16</f>
        <v>0</v>
      </c>
      <c r="I45" s="230">
        <f>$B45*I16</f>
        <v>0</v>
      </c>
      <c r="J45" s="230">
        <f>$B45*J16</f>
        <v>4975</v>
      </c>
      <c r="K45" s="230">
        <f>$B45*K16</f>
        <v>0</v>
      </c>
      <c r="L45" s="230">
        <f>$B45*L16</f>
        <v>0</v>
      </c>
      <c r="M45" s="230">
        <f>$B45*M16</f>
        <v>0</v>
      </c>
      <c r="N45" s="230">
        <f>$B45*N16</f>
        <v>0</v>
      </c>
      <c r="O45" s="230">
        <f>$B45*O16</f>
        <v>0</v>
      </c>
      <c r="P45" s="230">
        <f>$B45*P16</f>
        <v>0</v>
      </c>
      <c r="Q45" s="230">
        <f>$B45*Q16</f>
        <v>0</v>
      </c>
      <c r="R45" s="230">
        <f>$B45*R16</f>
        <v>0</v>
      </c>
      <c r="S45" s="230">
        <f>$B45*S16</f>
        <v>0</v>
      </c>
      <c r="T45" s="230">
        <f>$B45*T16</f>
        <v>0</v>
      </c>
      <c r="U45" s="230">
        <f>$B45*U16</f>
        <v>0</v>
      </c>
      <c r="V45" s="230">
        <f>$B45*V16</f>
        <v>0</v>
      </c>
      <c r="W45" s="230">
        <f>$B45*W16</f>
        <v>0</v>
      </c>
      <c r="X45" s="230">
        <f>$B45*X16</f>
        <v>0</v>
      </c>
      <c r="Y45" s="230">
        <f>$B45*Y16</f>
        <v>0</v>
      </c>
      <c r="Z45" s="230">
        <f>$B45*Z16</f>
        <v>0</v>
      </c>
      <c r="AA45" s="230">
        <f>$B45*AA16</f>
        <v>0</v>
      </c>
      <c r="AB45" s="230">
        <f>$B45*AB16</f>
        <v>0</v>
      </c>
      <c r="AC45" s="230">
        <f>$B45*AC16</f>
        <v>0</v>
      </c>
      <c r="AD45" s="230">
        <f>$B45*AD16</f>
        <v>0</v>
      </c>
      <c r="AE45" s="230">
        <f>$B45*AE16</f>
        <v>0</v>
      </c>
      <c r="AF45" s="230">
        <f>$B45*AF16</f>
        <v>0</v>
      </c>
      <c r="AG45" s="230">
        <f>$B45*AG16</f>
        <v>0</v>
      </c>
      <c r="AH45" s="230">
        <f>$B45*AH16</f>
        <v>0</v>
      </c>
      <c r="AI45" s="230">
        <f>$B45*AI16</f>
        <v>0</v>
      </c>
      <c r="AJ45" s="230">
        <f>$B45*AJ16</f>
        <v>0</v>
      </c>
      <c r="AK45" s="230">
        <f>$B45*AK16</f>
        <v>0</v>
      </c>
      <c r="AL45" s="230">
        <f>$B45*AL16</f>
        <v>0</v>
      </c>
      <c r="AM45" s="230">
        <f>$B45*AM16</f>
        <v>0</v>
      </c>
      <c r="AN45" s="230">
        <f>$B45*AN16</f>
        <v>0</v>
      </c>
      <c r="AO45" s="230">
        <f>$B45*AO16</f>
        <v>0</v>
      </c>
      <c r="AP45" s="230">
        <f>$B45*AP16</f>
        <v>0</v>
      </c>
      <c r="AQ45" s="230">
        <f>$B45*AQ16</f>
        <v>0</v>
      </c>
      <c r="AR45" s="230">
        <f>$B45*AR16</f>
        <v>0</v>
      </c>
      <c r="AS45" s="230">
        <f>$B45*AS16</f>
        <v>0</v>
      </c>
      <c r="AT45" s="230">
        <f>$B45*AT16</f>
        <v>0</v>
      </c>
      <c r="AU45" s="230">
        <f>$B45*AU16</f>
        <v>0</v>
      </c>
      <c r="AV45" s="230">
        <f>$B45*AV16</f>
        <v>0</v>
      </c>
      <c r="AW45" s="230">
        <f>$B45*AW16</f>
        <v>0</v>
      </c>
      <c r="AX45" s="230">
        <f>$B45*AX16</f>
        <v>0</v>
      </c>
      <c r="AY45" s="230">
        <f>$B45*AY16</f>
        <v>0</v>
      </c>
      <c r="AZ45" s="230">
        <f>$B45*AZ16</f>
        <v>0</v>
      </c>
      <c r="BA45" s="230">
        <f>$B45*BA16</f>
        <v>0</v>
      </c>
      <c r="BB45" s="230">
        <f>$B45*BB16</f>
        <v>0</v>
      </c>
    </row>
    <row r="46" spans="1:54" s="37" customFormat="1" ht="16">
      <c r="A46" s="393" t="s">
        <v>142</v>
      </c>
      <c r="B46" s="289">
        <v>39</v>
      </c>
      <c r="C46" s="230">
        <f>$B46*C17</f>
        <v>0</v>
      </c>
      <c r="D46" s="230">
        <f>$B46*D17</f>
        <v>0</v>
      </c>
      <c r="E46" s="230">
        <f>$B46*E17</f>
        <v>0</v>
      </c>
      <c r="F46" s="230">
        <f>$B46*F17</f>
        <v>3900</v>
      </c>
      <c r="G46" s="230">
        <f>$B46*G17</f>
        <v>0</v>
      </c>
      <c r="H46" s="230">
        <f>$B46*H17</f>
        <v>0</v>
      </c>
      <c r="I46" s="230">
        <f>$B46*I17</f>
        <v>0</v>
      </c>
      <c r="J46" s="230">
        <f>$B46*J17</f>
        <v>0</v>
      </c>
      <c r="K46" s="230">
        <f>$B46*K17</f>
        <v>0</v>
      </c>
      <c r="L46" s="230">
        <f>$B46*L17</f>
        <v>0</v>
      </c>
      <c r="M46" s="230">
        <f>$B46*M17</f>
        <v>0</v>
      </c>
      <c r="N46" s="230">
        <f>$B46*N17</f>
        <v>0</v>
      </c>
      <c r="O46" s="230">
        <f>$B46*O17</f>
        <v>0</v>
      </c>
      <c r="P46" s="230">
        <f>$B46*P17</f>
        <v>0</v>
      </c>
      <c r="Q46" s="230">
        <f>$B46*Q17</f>
        <v>0</v>
      </c>
      <c r="R46" s="230">
        <f>$B46*R17</f>
        <v>0</v>
      </c>
      <c r="S46" s="230">
        <f>$B46*S17</f>
        <v>0</v>
      </c>
      <c r="T46" s="230">
        <f>$B46*T17</f>
        <v>0</v>
      </c>
      <c r="U46" s="230">
        <f>$B46*U17</f>
        <v>0</v>
      </c>
      <c r="V46" s="230">
        <f>$B46*V17</f>
        <v>0</v>
      </c>
      <c r="W46" s="230">
        <f>$B46*W17</f>
        <v>0</v>
      </c>
      <c r="X46" s="230">
        <f>$B46*X17</f>
        <v>0</v>
      </c>
      <c r="Y46" s="230">
        <f>$B46*Y17</f>
        <v>0</v>
      </c>
      <c r="Z46" s="230">
        <f>$B46*Z17</f>
        <v>0</v>
      </c>
      <c r="AA46" s="230">
        <f>$B46*AA17</f>
        <v>0</v>
      </c>
      <c r="AB46" s="230">
        <f>$B46*AB17</f>
        <v>0</v>
      </c>
      <c r="AC46" s="230">
        <f>$B46*AC17</f>
        <v>0</v>
      </c>
      <c r="AD46" s="230">
        <f>$B46*AD17</f>
        <v>0</v>
      </c>
      <c r="AE46" s="230">
        <f>$B46*AE17</f>
        <v>0</v>
      </c>
      <c r="AF46" s="230">
        <f>$B46*AF17</f>
        <v>0</v>
      </c>
      <c r="AG46" s="230">
        <f>$B46*AG17</f>
        <v>0</v>
      </c>
      <c r="AH46" s="230">
        <f>$B46*AH17</f>
        <v>0</v>
      </c>
      <c r="AI46" s="230">
        <f>$B46*AI17</f>
        <v>0</v>
      </c>
      <c r="AJ46" s="230">
        <f>$B46*AJ17</f>
        <v>0</v>
      </c>
      <c r="AK46" s="230">
        <f>$B46*AK17</f>
        <v>0</v>
      </c>
      <c r="AL46" s="230">
        <f>$B46*AL17</f>
        <v>0</v>
      </c>
      <c r="AM46" s="230">
        <f>$B46*AM17</f>
        <v>0</v>
      </c>
      <c r="AN46" s="230">
        <f>$B46*AN17</f>
        <v>0</v>
      </c>
      <c r="AO46" s="230">
        <f>$B46*AO17</f>
        <v>0</v>
      </c>
      <c r="AP46" s="230">
        <f>$B46*AP17</f>
        <v>0</v>
      </c>
      <c r="AQ46" s="230">
        <f>$B46*AQ17</f>
        <v>0</v>
      </c>
      <c r="AR46" s="230">
        <f>$B46*AR17</f>
        <v>0</v>
      </c>
      <c r="AS46" s="230">
        <f>$B46*AS17</f>
        <v>0</v>
      </c>
      <c r="AT46" s="230">
        <f>$B46*AT17</f>
        <v>0</v>
      </c>
      <c r="AU46" s="230">
        <f>$B46*AU17</f>
        <v>0</v>
      </c>
      <c r="AV46" s="230">
        <f>$B46*AV17</f>
        <v>0</v>
      </c>
      <c r="AW46" s="230">
        <f>$B46*AW17</f>
        <v>0</v>
      </c>
      <c r="AX46" s="230">
        <f>$B46*AX17</f>
        <v>0</v>
      </c>
      <c r="AY46" s="230">
        <f>$B46*AY17</f>
        <v>0</v>
      </c>
      <c r="AZ46" s="230">
        <f>$B46*AZ17</f>
        <v>0</v>
      </c>
      <c r="BA46" s="230">
        <f>$B46*BA17</f>
        <v>0</v>
      </c>
      <c r="BB46" s="230">
        <f>$B46*BB17</f>
        <v>0</v>
      </c>
    </row>
    <row r="47" spans="1:54" s="47" customFormat="1" ht="16">
      <c r="A47" s="59" t="s">
        <v>50</v>
      </c>
      <c r="B47" s="145"/>
      <c r="C47" s="231">
        <f>SUM(C44:C46)</f>
        <v>0</v>
      </c>
      <c r="D47" s="231">
        <f t="shared" ref="D47:BB47" si="13">SUM(D44:D46)</f>
        <v>0</v>
      </c>
      <c r="E47" s="231">
        <f t="shared" si="13"/>
        <v>3192</v>
      </c>
      <c r="F47" s="231">
        <f t="shared" si="13"/>
        <v>9870</v>
      </c>
      <c r="G47" s="231">
        <f t="shared" si="13"/>
        <v>0</v>
      </c>
      <c r="H47" s="231">
        <f t="shared" si="13"/>
        <v>0</v>
      </c>
      <c r="I47" s="231">
        <f t="shared" si="13"/>
        <v>0</v>
      </c>
      <c r="J47" s="231">
        <f t="shared" si="13"/>
        <v>4975</v>
      </c>
      <c r="K47" s="231">
        <f t="shared" si="13"/>
        <v>0</v>
      </c>
      <c r="L47" s="231">
        <f t="shared" si="13"/>
        <v>0</v>
      </c>
      <c r="M47" s="231">
        <f t="shared" si="13"/>
        <v>0</v>
      </c>
      <c r="N47" s="231">
        <f t="shared" si="13"/>
        <v>0</v>
      </c>
      <c r="O47" s="231">
        <f t="shared" si="13"/>
        <v>0</v>
      </c>
      <c r="P47" s="231">
        <f t="shared" si="13"/>
        <v>0</v>
      </c>
      <c r="Q47" s="231">
        <f t="shared" si="13"/>
        <v>0</v>
      </c>
      <c r="R47" s="231">
        <f t="shared" si="13"/>
        <v>0</v>
      </c>
      <c r="S47" s="231">
        <f t="shared" si="13"/>
        <v>0</v>
      </c>
      <c r="T47" s="231">
        <f t="shared" si="13"/>
        <v>0</v>
      </c>
      <c r="U47" s="231">
        <f t="shared" si="13"/>
        <v>0</v>
      </c>
      <c r="V47" s="231">
        <f t="shared" si="13"/>
        <v>0</v>
      </c>
      <c r="W47" s="231">
        <f t="shared" si="13"/>
        <v>0</v>
      </c>
      <c r="X47" s="231">
        <f t="shared" si="13"/>
        <v>0</v>
      </c>
      <c r="Y47" s="231">
        <f t="shared" si="13"/>
        <v>0</v>
      </c>
      <c r="Z47" s="231">
        <f t="shared" si="13"/>
        <v>0</v>
      </c>
      <c r="AA47" s="231">
        <f t="shared" si="13"/>
        <v>0</v>
      </c>
      <c r="AB47" s="231">
        <f t="shared" si="13"/>
        <v>0</v>
      </c>
      <c r="AC47" s="231">
        <f t="shared" si="13"/>
        <v>0</v>
      </c>
      <c r="AD47" s="231">
        <f t="shared" si="13"/>
        <v>0</v>
      </c>
      <c r="AE47" s="231">
        <f t="shared" si="13"/>
        <v>0</v>
      </c>
      <c r="AF47" s="231">
        <f t="shared" si="13"/>
        <v>0</v>
      </c>
      <c r="AG47" s="231">
        <f t="shared" si="13"/>
        <v>0</v>
      </c>
      <c r="AH47" s="231">
        <f t="shared" si="13"/>
        <v>0</v>
      </c>
      <c r="AI47" s="231">
        <f t="shared" si="13"/>
        <v>0</v>
      </c>
      <c r="AJ47" s="231">
        <f t="shared" si="13"/>
        <v>0</v>
      </c>
      <c r="AK47" s="231">
        <f t="shared" si="13"/>
        <v>0</v>
      </c>
      <c r="AL47" s="231">
        <f t="shared" si="13"/>
        <v>0</v>
      </c>
      <c r="AM47" s="231">
        <f t="shared" si="13"/>
        <v>0</v>
      </c>
      <c r="AN47" s="231">
        <f t="shared" si="13"/>
        <v>0</v>
      </c>
      <c r="AO47" s="231">
        <f t="shared" si="13"/>
        <v>0</v>
      </c>
      <c r="AP47" s="231">
        <f t="shared" si="13"/>
        <v>0</v>
      </c>
      <c r="AQ47" s="231">
        <f t="shared" si="13"/>
        <v>0</v>
      </c>
      <c r="AR47" s="231">
        <f t="shared" si="13"/>
        <v>0</v>
      </c>
      <c r="AS47" s="231">
        <f t="shared" si="13"/>
        <v>0</v>
      </c>
      <c r="AT47" s="231">
        <f t="shared" si="13"/>
        <v>0</v>
      </c>
      <c r="AU47" s="231">
        <f t="shared" si="13"/>
        <v>0</v>
      </c>
      <c r="AV47" s="231">
        <f t="shared" si="13"/>
        <v>0</v>
      </c>
      <c r="AW47" s="231">
        <f t="shared" si="13"/>
        <v>0</v>
      </c>
      <c r="AX47" s="231">
        <f t="shared" si="13"/>
        <v>0</v>
      </c>
      <c r="AY47" s="231">
        <f t="shared" si="13"/>
        <v>0</v>
      </c>
      <c r="AZ47" s="231">
        <f t="shared" si="13"/>
        <v>0</v>
      </c>
      <c r="BA47" s="231">
        <f t="shared" si="13"/>
        <v>0</v>
      </c>
      <c r="BB47" s="231">
        <f t="shared" si="13"/>
        <v>0</v>
      </c>
    </row>
    <row r="48" spans="1:54" s="37" customFormat="1" ht="17" thickBot="1">
      <c r="A48" s="115"/>
      <c r="B48" s="116"/>
      <c r="C48" s="232"/>
      <c r="D48" s="117"/>
      <c r="E48" s="117"/>
      <c r="F48" s="247"/>
      <c r="G48" s="232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247"/>
      <c r="S48" s="232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247"/>
      <c r="AE48" s="232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247"/>
      <c r="AQ48" s="232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247"/>
    </row>
    <row r="49" spans="1:54" s="120" customFormat="1" ht="18" thickBot="1">
      <c r="A49" s="118" t="s">
        <v>151</v>
      </c>
      <c r="B49" s="119"/>
      <c r="C49" s="233">
        <f>SUM(C29+C36+C41+C47)</f>
        <v>22300</v>
      </c>
      <c r="D49" s="254">
        <f t="shared" ref="D49:BB49" si="14">SUM(D29+D36+D41+D47)</f>
        <v>29450</v>
      </c>
      <c r="E49" s="254">
        <f t="shared" si="14"/>
        <v>46912</v>
      </c>
      <c r="F49" s="248">
        <f t="shared" si="14"/>
        <v>77760</v>
      </c>
      <c r="G49" s="233">
        <f t="shared" si="14"/>
        <v>10399</v>
      </c>
      <c r="H49" s="254">
        <f t="shared" si="14"/>
        <v>10399</v>
      </c>
      <c r="I49" s="254">
        <f t="shared" si="14"/>
        <v>10399</v>
      </c>
      <c r="J49" s="254">
        <f t="shared" si="14"/>
        <v>17571</v>
      </c>
      <c r="K49" s="254">
        <f t="shared" si="14"/>
        <v>11471</v>
      </c>
      <c r="L49" s="254">
        <f t="shared" si="14"/>
        <v>11471</v>
      </c>
      <c r="M49" s="254">
        <f t="shared" si="14"/>
        <v>8491</v>
      </c>
      <c r="N49" s="254">
        <f t="shared" si="14"/>
        <v>8491</v>
      </c>
      <c r="O49" s="254">
        <f t="shared" si="14"/>
        <v>8491</v>
      </c>
      <c r="P49" s="254">
        <f t="shared" si="14"/>
        <v>9546</v>
      </c>
      <c r="Q49" s="254">
        <f t="shared" si="14"/>
        <v>9546</v>
      </c>
      <c r="R49" s="248">
        <f t="shared" si="14"/>
        <v>9546</v>
      </c>
      <c r="S49" s="233">
        <f t="shared" si="14"/>
        <v>10511</v>
      </c>
      <c r="T49" s="254">
        <f t="shared" si="14"/>
        <v>10511</v>
      </c>
      <c r="U49" s="254">
        <f t="shared" si="14"/>
        <v>10511</v>
      </c>
      <c r="V49" s="254">
        <f t="shared" si="14"/>
        <v>11090</v>
      </c>
      <c r="W49" s="254">
        <f t="shared" si="14"/>
        <v>11090</v>
      </c>
      <c r="X49" s="254">
        <f t="shared" si="14"/>
        <v>11090</v>
      </c>
      <c r="Y49" s="254">
        <f t="shared" si="14"/>
        <v>11090</v>
      </c>
      <c r="Z49" s="254">
        <f t="shared" si="14"/>
        <v>11090</v>
      </c>
      <c r="AA49" s="254">
        <f t="shared" si="14"/>
        <v>11090</v>
      </c>
      <c r="AB49" s="254">
        <f t="shared" si="14"/>
        <v>11090</v>
      </c>
      <c r="AC49" s="254">
        <f t="shared" si="14"/>
        <v>11090</v>
      </c>
      <c r="AD49" s="248">
        <f t="shared" si="14"/>
        <v>11090</v>
      </c>
      <c r="AE49" s="233">
        <f t="shared" si="14"/>
        <v>12055</v>
      </c>
      <c r="AF49" s="254">
        <f t="shared" si="14"/>
        <v>12055</v>
      </c>
      <c r="AG49" s="254">
        <f t="shared" si="14"/>
        <v>12055</v>
      </c>
      <c r="AH49" s="254">
        <f t="shared" si="14"/>
        <v>12055</v>
      </c>
      <c r="AI49" s="254">
        <f t="shared" si="14"/>
        <v>12055</v>
      </c>
      <c r="AJ49" s="254">
        <f t="shared" si="14"/>
        <v>12055</v>
      </c>
      <c r="AK49" s="254">
        <f t="shared" si="14"/>
        <v>12055</v>
      </c>
      <c r="AL49" s="254">
        <f t="shared" si="14"/>
        <v>12055</v>
      </c>
      <c r="AM49" s="254">
        <f t="shared" si="14"/>
        <v>12055</v>
      </c>
      <c r="AN49" s="254">
        <f t="shared" si="14"/>
        <v>13020</v>
      </c>
      <c r="AO49" s="254">
        <f t="shared" si="14"/>
        <v>13020</v>
      </c>
      <c r="AP49" s="248">
        <f t="shared" si="14"/>
        <v>13020</v>
      </c>
      <c r="AQ49" s="233">
        <f t="shared" si="14"/>
        <v>13020</v>
      </c>
      <c r="AR49" s="254">
        <f t="shared" si="14"/>
        <v>13020</v>
      </c>
      <c r="AS49" s="254">
        <f t="shared" si="14"/>
        <v>13020</v>
      </c>
      <c r="AT49" s="254">
        <f t="shared" si="14"/>
        <v>13020</v>
      </c>
      <c r="AU49" s="254">
        <f t="shared" si="14"/>
        <v>13020</v>
      </c>
      <c r="AV49" s="254">
        <f t="shared" si="14"/>
        <v>13020</v>
      </c>
      <c r="AW49" s="254">
        <f t="shared" si="14"/>
        <v>13020</v>
      </c>
      <c r="AX49" s="254">
        <f t="shared" si="14"/>
        <v>13020</v>
      </c>
      <c r="AY49" s="254">
        <f t="shared" si="14"/>
        <v>13020</v>
      </c>
      <c r="AZ49" s="254">
        <f t="shared" si="14"/>
        <v>13020</v>
      </c>
      <c r="BA49" s="254">
        <f t="shared" si="14"/>
        <v>13020</v>
      </c>
      <c r="BB49" s="253">
        <f t="shared" si="14"/>
        <v>13020</v>
      </c>
    </row>
    <row r="50" spans="1:54">
      <c r="B50" s="201"/>
      <c r="C50" s="209"/>
      <c r="D50" s="210"/>
      <c r="E50" s="210"/>
      <c r="F50" s="211"/>
      <c r="G50" s="209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1"/>
      <c r="S50" s="209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1"/>
      <c r="AE50" s="209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1"/>
      <c r="AQ50" s="209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1"/>
    </row>
    <row r="51" spans="1:54" ht="16" thickBot="1">
      <c r="B51" s="201"/>
      <c r="C51" s="196"/>
      <c r="D51" s="197"/>
      <c r="E51" s="197"/>
      <c r="F51" s="198"/>
      <c r="G51" s="196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8"/>
      <c r="S51" s="196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8"/>
      <c r="AE51" s="196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8"/>
      <c r="AQ51" s="196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8"/>
    </row>
    <row r="52" spans="1:54" s="64" customFormat="1" ht="18" customHeight="1">
      <c r="A52" s="202" t="s">
        <v>1</v>
      </c>
      <c r="B52" s="203"/>
      <c r="C52" s="193" t="s">
        <v>4</v>
      </c>
      <c r="D52" s="194" t="s">
        <v>5</v>
      </c>
      <c r="E52" s="194" t="s">
        <v>6</v>
      </c>
      <c r="F52" s="195" t="s">
        <v>7</v>
      </c>
      <c r="G52" s="193" t="s">
        <v>8</v>
      </c>
      <c r="H52" s="194" t="s">
        <v>9</v>
      </c>
      <c r="I52" s="194" t="s">
        <v>10</v>
      </c>
      <c r="J52" s="194" t="s">
        <v>12</v>
      </c>
      <c r="K52" s="194" t="s">
        <v>13</v>
      </c>
      <c r="L52" s="194" t="s">
        <v>14</v>
      </c>
      <c r="M52" s="194" t="s">
        <v>2</v>
      </c>
      <c r="N52" s="194" t="s">
        <v>3</v>
      </c>
      <c r="O52" s="199" t="s">
        <v>4</v>
      </c>
      <c r="P52" s="199" t="s">
        <v>5</v>
      </c>
      <c r="Q52" s="199" t="s">
        <v>6</v>
      </c>
      <c r="R52" s="200" t="s">
        <v>7</v>
      </c>
      <c r="S52" s="193" t="s">
        <v>8</v>
      </c>
      <c r="T52" s="194" t="s">
        <v>9</v>
      </c>
      <c r="U52" s="194" t="s">
        <v>10</v>
      </c>
      <c r="V52" s="194" t="s">
        <v>12</v>
      </c>
      <c r="W52" s="194" t="s">
        <v>13</v>
      </c>
      <c r="X52" s="194" t="s">
        <v>14</v>
      </c>
      <c r="Y52" s="194" t="s">
        <v>2</v>
      </c>
      <c r="Z52" s="194" t="s">
        <v>3</v>
      </c>
      <c r="AA52" s="199" t="s">
        <v>4</v>
      </c>
      <c r="AB52" s="199" t="s">
        <v>5</v>
      </c>
      <c r="AC52" s="199" t="s">
        <v>6</v>
      </c>
      <c r="AD52" s="200" t="s">
        <v>7</v>
      </c>
      <c r="AE52" s="193" t="s">
        <v>8</v>
      </c>
      <c r="AF52" s="194" t="s">
        <v>9</v>
      </c>
      <c r="AG52" s="194" t="s">
        <v>10</v>
      </c>
      <c r="AH52" s="194" t="s">
        <v>12</v>
      </c>
      <c r="AI52" s="194" t="s">
        <v>13</v>
      </c>
      <c r="AJ52" s="194" t="s">
        <v>14</v>
      </c>
      <c r="AK52" s="194" t="s">
        <v>2</v>
      </c>
      <c r="AL52" s="194" t="s">
        <v>3</v>
      </c>
      <c r="AM52" s="199" t="s">
        <v>4</v>
      </c>
      <c r="AN52" s="199" t="s">
        <v>5</v>
      </c>
      <c r="AO52" s="199" t="s">
        <v>6</v>
      </c>
      <c r="AP52" s="200" t="s">
        <v>7</v>
      </c>
      <c r="AQ52" s="193" t="s">
        <v>8</v>
      </c>
      <c r="AR52" s="194" t="s">
        <v>9</v>
      </c>
      <c r="AS52" s="194" t="s">
        <v>10</v>
      </c>
      <c r="AT52" s="194" t="s">
        <v>12</v>
      </c>
      <c r="AU52" s="194" t="s">
        <v>13</v>
      </c>
      <c r="AV52" s="194" t="s">
        <v>14</v>
      </c>
      <c r="AW52" s="194" t="s">
        <v>2</v>
      </c>
      <c r="AX52" s="194" t="s">
        <v>3</v>
      </c>
      <c r="AY52" s="199" t="s">
        <v>4</v>
      </c>
      <c r="AZ52" s="199" t="s">
        <v>5</v>
      </c>
      <c r="BA52" s="199" t="s">
        <v>6</v>
      </c>
      <c r="BB52" s="200" t="s">
        <v>7</v>
      </c>
    </row>
    <row r="53" spans="1:54" s="64" customFormat="1" ht="16">
      <c r="B53" s="61"/>
      <c r="C53" s="73"/>
      <c r="D53" s="62"/>
      <c r="E53" s="62"/>
      <c r="F53" s="74"/>
      <c r="G53" s="73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74"/>
      <c r="S53" s="71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2"/>
      <c r="AE53" s="71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72"/>
      <c r="AQ53" s="71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72"/>
    </row>
    <row r="54" spans="1:54" s="64" customFormat="1" ht="17">
      <c r="A54" s="180" t="s">
        <v>77</v>
      </c>
      <c r="B54" s="181"/>
      <c r="C54" s="182"/>
      <c r="D54" s="183"/>
      <c r="E54" s="183"/>
      <c r="F54" s="184"/>
      <c r="G54" s="182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4"/>
      <c r="S54" s="185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7"/>
      <c r="AE54" s="185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7"/>
      <c r="AQ54" s="185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7"/>
    </row>
    <row r="55" spans="1:54" s="64" customFormat="1" ht="17">
      <c r="A55" s="205" t="s">
        <v>78</v>
      </c>
      <c r="B55" s="181"/>
      <c r="C55" s="255">
        <v>0</v>
      </c>
      <c r="D55" s="189">
        <v>1500</v>
      </c>
      <c r="E55" s="189">
        <v>0</v>
      </c>
      <c r="F55" s="206">
        <v>0</v>
      </c>
      <c r="G55" s="255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206">
        <v>0</v>
      </c>
      <c r="S55" s="255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189">
        <v>0</v>
      </c>
      <c r="AC55" s="189">
        <v>0</v>
      </c>
      <c r="AD55" s="206">
        <v>0</v>
      </c>
      <c r="AE55" s="255">
        <v>0</v>
      </c>
      <c r="AF55" s="189">
        <v>0</v>
      </c>
      <c r="AG55" s="189"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89">
        <v>0</v>
      </c>
      <c r="AN55" s="189">
        <v>0</v>
      </c>
      <c r="AO55" s="189">
        <v>0</v>
      </c>
      <c r="AP55" s="206">
        <v>0</v>
      </c>
      <c r="AQ55" s="255">
        <v>0</v>
      </c>
      <c r="AR55" s="189">
        <v>0</v>
      </c>
      <c r="AS55" s="189">
        <v>0</v>
      </c>
      <c r="AT55" s="189">
        <v>0</v>
      </c>
      <c r="AU55" s="189">
        <v>0</v>
      </c>
      <c r="AV55" s="189">
        <v>0</v>
      </c>
      <c r="AW55" s="189">
        <v>0</v>
      </c>
      <c r="AX55" s="189">
        <v>0</v>
      </c>
      <c r="AY55" s="189">
        <v>0</v>
      </c>
      <c r="AZ55" s="189">
        <v>0</v>
      </c>
      <c r="BA55" s="189">
        <v>0</v>
      </c>
      <c r="BB55" s="190">
        <v>0</v>
      </c>
    </row>
    <row r="56" spans="1:54" s="64" customFormat="1" ht="17">
      <c r="A56" s="205" t="s">
        <v>69</v>
      </c>
      <c r="B56" s="181"/>
      <c r="C56" s="255">
        <v>0</v>
      </c>
      <c r="D56" s="189">
        <v>0</v>
      </c>
      <c r="E56" s="189">
        <v>3500</v>
      </c>
      <c r="F56" s="206">
        <v>0</v>
      </c>
      <c r="G56" s="255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206">
        <v>0</v>
      </c>
      <c r="S56" s="255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  <c r="AC56" s="189">
        <v>0</v>
      </c>
      <c r="AD56" s="206">
        <v>0</v>
      </c>
      <c r="AE56" s="255">
        <v>0</v>
      </c>
      <c r="AF56" s="189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  <c r="AO56" s="189">
        <v>0</v>
      </c>
      <c r="AP56" s="206">
        <v>0</v>
      </c>
      <c r="AQ56" s="255">
        <v>0</v>
      </c>
      <c r="AR56" s="189">
        <v>0</v>
      </c>
      <c r="AS56" s="189">
        <v>0</v>
      </c>
      <c r="AT56" s="189">
        <v>0</v>
      </c>
      <c r="AU56" s="189">
        <v>0</v>
      </c>
      <c r="AV56" s="189">
        <v>0</v>
      </c>
      <c r="AW56" s="189">
        <v>0</v>
      </c>
      <c r="AX56" s="189">
        <v>0</v>
      </c>
      <c r="AY56" s="189">
        <v>0</v>
      </c>
      <c r="AZ56" s="189">
        <v>0</v>
      </c>
      <c r="BA56" s="189">
        <v>0</v>
      </c>
      <c r="BB56" s="190">
        <v>0</v>
      </c>
    </row>
    <row r="57" spans="1:54" s="64" customFormat="1" ht="17">
      <c r="A57" s="205" t="s">
        <v>71</v>
      </c>
      <c r="B57" s="181"/>
      <c r="C57" s="255">
        <v>0</v>
      </c>
      <c r="D57" s="189">
        <v>0</v>
      </c>
      <c r="E57" s="189">
        <v>0</v>
      </c>
      <c r="F57" s="206">
        <v>0</v>
      </c>
      <c r="G57" s="255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206">
        <v>0</v>
      </c>
      <c r="S57" s="255">
        <v>0</v>
      </c>
      <c r="T57" s="189">
        <v>0</v>
      </c>
      <c r="U57" s="189">
        <v>0</v>
      </c>
      <c r="V57" s="189">
        <v>0</v>
      </c>
      <c r="W57" s="189">
        <v>0</v>
      </c>
      <c r="X57" s="189">
        <v>0</v>
      </c>
      <c r="Y57" s="189">
        <v>0</v>
      </c>
      <c r="Z57" s="189">
        <v>0</v>
      </c>
      <c r="AA57" s="189">
        <v>0</v>
      </c>
      <c r="AB57" s="189">
        <v>0</v>
      </c>
      <c r="AC57" s="189">
        <v>0</v>
      </c>
      <c r="AD57" s="206">
        <v>0</v>
      </c>
      <c r="AE57" s="255">
        <v>0</v>
      </c>
      <c r="AF57" s="189">
        <v>0</v>
      </c>
      <c r="AG57" s="189">
        <v>0</v>
      </c>
      <c r="AH57" s="189">
        <v>0</v>
      </c>
      <c r="AI57" s="189">
        <v>0</v>
      </c>
      <c r="AJ57" s="189">
        <v>0</v>
      </c>
      <c r="AK57" s="189">
        <v>0</v>
      </c>
      <c r="AL57" s="189">
        <v>0</v>
      </c>
      <c r="AM57" s="189">
        <v>0</v>
      </c>
      <c r="AN57" s="189">
        <v>0</v>
      </c>
      <c r="AO57" s="189">
        <v>0</v>
      </c>
      <c r="AP57" s="206">
        <v>0</v>
      </c>
      <c r="AQ57" s="255">
        <v>0</v>
      </c>
      <c r="AR57" s="189">
        <v>0</v>
      </c>
      <c r="AS57" s="189">
        <v>0</v>
      </c>
      <c r="AT57" s="189">
        <v>0</v>
      </c>
      <c r="AU57" s="189">
        <v>0</v>
      </c>
      <c r="AV57" s="189">
        <v>0</v>
      </c>
      <c r="AW57" s="189">
        <v>0</v>
      </c>
      <c r="AX57" s="189">
        <v>0</v>
      </c>
      <c r="AY57" s="189">
        <v>0</v>
      </c>
      <c r="AZ57" s="189">
        <v>0</v>
      </c>
      <c r="BA57" s="189">
        <v>0</v>
      </c>
      <c r="BB57" s="190">
        <v>0</v>
      </c>
    </row>
    <row r="58" spans="1:54" s="64" customFormat="1" ht="17">
      <c r="A58" s="205" t="s">
        <v>70</v>
      </c>
      <c r="B58" s="181"/>
      <c r="C58" s="255">
        <v>0</v>
      </c>
      <c r="D58" s="189">
        <v>0</v>
      </c>
      <c r="E58" s="189">
        <v>300</v>
      </c>
      <c r="F58" s="206">
        <v>0</v>
      </c>
      <c r="G58" s="255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206">
        <v>0</v>
      </c>
      <c r="S58" s="255">
        <v>0</v>
      </c>
      <c r="T58" s="189">
        <v>0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  <c r="Z58" s="189">
        <v>0</v>
      </c>
      <c r="AA58" s="189">
        <v>0</v>
      </c>
      <c r="AB58" s="189">
        <v>0</v>
      </c>
      <c r="AC58" s="189">
        <v>0</v>
      </c>
      <c r="AD58" s="206">
        <v>0</v>
      </c>
      <c r="AE58" s="255">
        <v>0</v>
      </c>
      <c r="AF58" s="189">
        <v>0</v>
      </c>
      <c r="AG58" s="189">
        <v>0</v>
      </c>
      <c r="AH58" s="189">
        <v>0</v>
      </c>
      <c r="AI58" s="189">
        <v>0</v>
      </c>
      <c r="AJ58" s="189">
        <v>0</v>
      </c>
      <c r="AK58" s="189">
        <v>0</v>
      </c>
      <c r="AL58" s="189">
        <v>0</v>
      </c>
      <c r="AM58" s="189">
        <v>0</v>
      </c>
      <c r="AN58" s="189">
        <v>0</v>
      </c>
      <c r="AO58" s="189">
        <v>0</v>
      </c>
      <c r="AP58" s="206">
        <v>0</v>
      </c>
      <c r="AQ58" s="255">
        <v>0</v>
      </c>
      <c r="AR58" s="189">
        <v>0</v>
      </c>
      <c r="AS58" s="189">
        <v>0</v>
      </c>
      <c r="AT58" s="189">
        <v>0</v>
      </c>
      <c r="AU58" s="189">
        <v>0</v>
      </c>
      <c r="AV58" s="189">
        <v>0</v>
      </c>
      <c r="AW58" s="189">
        <v>0</v>
      </c>
      <c r="AX58" s="189">
        <v>0</v>
      </c>
      <c r="AY58" s="189">
        <v>0</v>
      </c>
      <c r="AZ58" s="189">
        <v>0</v>
      </c>
      <c r="BA58" s="189">
        <v>0</v>
      </c>
      <c r="BB58" s="190">
        <v>0</v>
      </c>
    </row>
    <row r="59" spans="1:54" s="64" customFormat="1" ht="17">
      <c r="A59" s="205" t="s">
        <v>128</v>
      </c>
      <c r="B59" s="181"/>
      <c r="C59" s="255">
        <v>0</v>
      </c>
      <c r="D59" s="189">
        <v>0</v>
      </c>
      <c r="E59" s="189">
        <v>0</v>
      </c>
      <c r="F59" s="206">
        <v>0</v>
      </c>
      <c r="G59" s="255">
        <v>0</v>
      </c>
      <c r="H59" s="189">
        <v>0</v>
      </c>
      <c r="I59" s="189">
        <v>1700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9">
        <v>0</v>
      </c>
      <c r="Q59" s="189">
        <v>0</v>
      </c>
      <c r="R59" s="206">
        <v>0</v>
      </c>
      <c r="S59" s="255">
        <v>0</v>
      </c>
      <c r="T59" s="189">
        <v>0</v>
      </c>
      <c r="U59" s="189">
        <v>0</v>
      </c>
      <c r="V59" s="189">
        <v>0</v>
      </c>
      <c r="W59" s="189">
        <v>0</v>
      </c>
      <c r="X59" s="189">
        <v>0</v>
      </c>
      <c r="Y59" s="189">
        <v>0</v>
      </c>
      <c r="Z59" s="189">
        <v>0</v>
      </c>
      <c r="AA59" s="189">
        <v>0</v>
      </c>
      <c r="AB59" s="189">
        <v>0</v>
      </c>
      <c r="AC59" s="189">
        <v>0</v>
      </c>
      <c r="AD59" s="206">
        <v>0</v>
      </c>
      <c r="AE59" s="255">
        <v>0</v>
      </c>
      <c r="AF59" s="189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89">
        <v>0</v>
      </c>
      <c r="AM59" s="189">
        <v>0</v>
      </c>
      <c r="AN59" s="189">
        <v>0</v>
      </c>
      <c r="AO59" s="189">
        <v>0</v>
      </c>
      <c r="AP59" s="206">
        <v>0</v>
      </c>
      <c r="AQ59" s="255">
        <v>0</v>
      </c>
      <c r="AR59" s="189">
        <v>0</v>
      </c>
      <c r="AS59" s="189">
        <v>0</v>
      </c>
      <c r="AT59" s="189">
        <v>0</v>
      </c>
      <c r="AU59" s="189">
        <v>0</v>
      </c>
      <c r="AV59" s="189">
        <v>0</v>
      </c>
      <c r="AW59" s="189">
        <v>0</v>
      </c>
      <c r="AX59" s="189">
        <v>0</v>
      </c>
      <c r="AY59" s="189">
        <v>0</v>
      </c>
      <c r="AZ59" s="189">
        <v>0</v>
      </c>
      <c r="BA59" s="189">
        <v>0</v>
      </c>
      <c r="BB59" s="190">
        <v>0</v>
      </c>
    </row>
    <row r="60" spans="1:54" s="64" customFormat="1" ht="16">
      <c r="A60" s="205"/>
      <c r="B60" s="181"/>
      <c r="C60" s="255"/>
      <c r="D60" s="189"/>
      <c r="E60" s="189"/>
      <c r="F60" s="207"/>
      <c r="G60" s="255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207"/>
      <c r="S60" s="255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207"/>
      <c r="AE60" s="255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207"/>
      <c r="AQ60" s="255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208"/>
    </row>
    <row r="61" spans="1:54" s="64" customFormat="1" ht="17">
      <c r="A61" s="188" t="s">
        <v>56</v>
      </c>
      <c r="B61" s="181"/>
      <c r="C61" s="255">
        <f>SUM(C55:C60)</f>
        <v>0</v>
      </c>
      <c r="D61" s="255">
        <f t="shared" ref="D61:BB61" si="15">SUM(D55:D60)</f>
        <v>1500</v>
      </c>
      <c r="E61" s="255">
        <f t="shared" si="15"/>
        <v>3800</v>
      </c>
      <c r="F61" s="255">
        <f t="shared" si="15"/>
        <v>0</v>
      </c>
      <c r="G61" s="255">
        <f t="shared" si="15"/>
        <v>0</v>
      </c>
      <c r="H61" s="255">
        <f t="shared" si="15"/>
        <v>0</v>
      </c>
      <c r="I61" s="255">
        <f t="shared" si="15"/>
        <v>1700</v>
      </c>
      <c r="J61" s="255">
        <f t="shared" si="15"/>
        <v>0</v>
      </c>
      <c r="K61" s="255">
        <f t="shared" si="15"/>
        <v>0</v>
      </c>
      <c r="L61" s="255">
        <f t="shared" si="15"/>
        <v>0</v>
      </c>
      <c r="M61" s="255">
        <f t="shared" si="15"/>
        <v>0</v>
      </c>
      <c r="N61" s="255">
        <f t="shared" si="15"/>
        <v>0</v>
      </c>
      <c r="O61" s="255">
        <f t="shared" si="15"/>
        <v>0</v>
      </c>
      <c r="P61" s="255">
        <f t="shared" si="15"/>
        <v>0</v>
      </c>
      <c r="Q61" s="255">
        <f t="shared" si="15"/>
        <v>0</v>
      </c>
      <c r="R61" s="255">
        <f t="shared" si="15"/>
        <v>0</v>
      </c>
      <c r="S61" s="255">
        <f t="shared" si="15"/>
        <v>0</v>
      </c>
      <c r="T61" s="255">
        <f t="shared" si="15"/>
        <v>0</v>
      </c>
      <c r="U61" s="255">
        <f t="shared" si="15"/>
        <v>0</v>
      </c>
      <c r="V61" s="255">
        <f t="shared" si="15"/>
        <v>0</v>
      </c>
      <c r="W61" s="255">
        <f t="shared" si="15"/>
        <v>0</v>
      </c>
      <c r="X61" s="255">
        <f t="shared" si="15"/>
        <v>0</v>
      </c>
      <c r="Y61" s="255">
        <f t="shared" si="15"/>
        <v>0</v>
      </c>
      <c r="Z61" s="255">
        <f t="shared" si="15"/>
        <v>0</v>
      </c>
      <c r="AA61" s="255">
        <f t="shared" si="15"/>
        <v>0</v>
      </c>
      <c r="AB61" s="255">
        <f t="shared" si="15"/>
        <v>0</v>
      </c>
      <c r="AC61" s="255">
        <f t="shared" si="15"/>
        <v>0</v>
      </c>
      <c r="AD61" s="255">
        <f t="shared" si="15"/>
        <v>0</v>
      </c>
      <c r="AE61" s="255">
        <f t="shared" si="15"/>
        <v>0</v>
      </c>
      <c r="AF61" s="255">
        <f t="shared" si="15"/>
        <v>0</v>
      </c>
      <c r="AG61" s="255">
        <f t="shared" si="15"/>
        <v>0</v>
      </c>
      <c r="AH61" s="255">
        <f t="shared" si="15"/>
        <v>0</v>
      </c>
      <c r="AI61" s="255">
        <f t="shared" si="15"/>
        <v>0</v>
      </c>
      <c r="AJ61" s="255">
        <f t="shared" si="15"/>
        <v>0</v>
      </c>
      <c r="AK61" s="255">
        <f t="shared" si="15"/>
        <v>0</v>
      </c>
      <c r="AL61" s="255">
        <f t="shared" si="15"/>
        <v>0</v>
      </c>
      <c r="AM61" s="255">
        <f t="shared" si="15"/>
        <v>0</v>
      </c>
      <c r="AN61" s="255">
        <f t="shared" si="15"/>
        <v>0</v>
      </c>
      <c r="AO61" s="255">
        <f t="shared" si="15"/>
        <v>0</v>
      </c>
      <c r="AP61" s="255">
        <f t="shared" si="15"/>
        <v>0</v>
      </c>
      <c r="AQ61" s="255">
        <f t="shared" si="15"/>
        <v>0</v>
      </c>
      <c r="AR61" s="255">
        <f t="shared" si="15"/>
        <v>0</v>
      </c>
      <c r="AS61" s="255">
        <f t="shared" si="15"/>
        <v>0</v>
      </c>
      <c r="AT61" s="255">
        <f t="shared" si="15"/>
        <v>0</v>
      </c>
      <c r="AU61" s="255">
        <f t="shared" si="15"/>
        <v>0</v>
      </c>
      <c r="AV61" s="255">
        <f t="shared" si="15"/>
        <v>0</v>
      </c>
      <c r="AW61" s="255">
        <f t="shared" si="15"/>
        <v>0</v>
      </c>
      <c r="AX61" s="255">
        <f t="shared" si="15"/>
        <v>0</v>
      </c>
      <c r="AY61" s="255">
        <f t="shared" si="15"/>
        <v>0</v>
      </c>
      <c r="AZ61" s="255">
        <f t="shared" si="15"/>
        <v>0</v>
      </c>
      <c r="BA61" s="255">
        <f t="shared" si="15"/>
        <v>0</v>
      </c>
      <c r="BB61" s="255">
        <f t="shared" si="15"/>
        <v>0</v>
      </c>
    </row>
    <row r="62" spans="1:54" s="64" customFormat="1" ht="19">
      <c r="A62" s="65"/>
      <c r="B62" s="78"/>
      <c r="C62" s="73"/>
      <c r="D62" s="62"/>
      <c r="E62" s="62"/>
      <c r="F62" s="74"/>
      <c r="G62" s="7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74"/>
      <c r="S62" s="71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2"/>
      <c r="AE62" s="71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72"/>
      <c r="AQ62" s="71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72"/>
    </row>
    <row r="63" spans="1:54" s="64" customFormat="1" ht="17">
      <c r="A63" s="148" t="s">
        <v>127</v>
      </c>
      <c r="B63" s="149"/>
      <c r="C63" s="150"/>
      <c r="D63" s="151"/>
      <c r="E63" s="151"/>
      <c r="F63" s="152"/>
      <c r="G63" s="150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2"/>
      <c r="S63" s="153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5"/>
      <c r="AE63" s="153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5"/>
      <c r="AQ63" s="153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5"/>
    </row>
    <row r="64" spans="1:54" s="64" customFormat="1" ht="17">
      <c r="A64" s="204" t="s">
        <v>64</v>
      </c>
      <c r="B64" s="293">
        <v>0</v>
      </c>
      <c r="C64" s="159">
        <f t="shared" ref="C64:C75" si="16">B64</f>
        <v>0</v>
      </c>
      <c r="D64" s="159">
        <f t="shared" ref="D64:BB64" si="17">C64</f>
        <v>0</v>
      </c>
      <c r="E64" s="159">
        <f t="shared" si="17"/>
        <v>0</v>
      </c>
      <c r="F64" s="159">
        <f t="shared" si="17"/>
        <v>0</v>
      </c>
      <c r="G64" s="159">
        <f t="shared" si="17"/>
        <v>0</v>
      </c>
      <c r="H64" s="159">
        <f t="shared" si="17"/>
        <v>0</v>
      </c>
      <c r="I64" s="159">
        <f t="shared" si="17"/>
        <v>0</v>
      </c>
      <c r="J64" s="159">
        <f t="shared" si="17"/>
        <v>0</v>
      </c>
      <c r="K64" s="159">
        <f t="shared" si="17"/>
        <v>0</v>
      </c>
      <c r="L64" s="159">
        <f t="shared" si="17"/>
        <v>0</v>
      </c>
      <c r="M64" s="159">
        <f t="shared" si="17"/>
        <v>0</v>
      </c>
      <c r="N64" s="159">
        <f t="shared" si="17"/>
        <v>0</v>
      </c>
      <c r="O64" s="159">
        <f t="shared" si="17"/>
        <v>0</v>
      </c>
      <c r="P64" s="159">
        <f t="shared" si="17"/>
        <v>0</v>
      </c>
      <c r="Q64" s="159">
        <f t="shared" si="17"/>
        <v>0</v>
      </c>
      <c r="R64" s="159">
        <f t="shared" si="17"/>
        <v>0</v>
      </c>
      <c r="S64" s="159">
        <f t="shared" si="17"/>
        <v>0</v>
      </c>
      <c r="T64" s="159">
        <f t="shared" si="17"/>
        <v>0</v>
      </c>
      <c r="U64" s="159">
        <f t="shared" si="17"/>
        <v>0</v>
      </c>
      <c r="V64" s="159">
        <f t="shared" si="17"/>
        <v>0</v>
      </c>
      <c r="W64" s="159">
        <f t="shared" si="17"/>
        <v>0</v>
      </c>
      <c r="X64" s="159">
        <f t="shared" si="17"/>
        <v>0</v>
      </c>
      <c r="Y64" s="159">
        <f t="shared" si="17"/>
        <v>0</v>
      </c>
      <c r="Z64" s="159">
        <f t="shared" si="17"/>
        <v>0</v>
      </c>
      <c r="AA64" s="159">
        <f t="shared" si="17"/>
        <v>0</v>
      </c>
      <c r="AB64" s="159">
        <f t="shared" si="17"/>
        <v>0</v>
      </c>
      <c r="AC64" s="159">
        <f t="shared" si="17"/>
        <v>0</v>
      </c>
      <c r="AD64" s="159">
        <f t="shared" si="17"/>
        <v>0</v>
      </c>
      <c r="AE64" s="159">
        <f t="shared" si="17"/>
        <v>0</v>
      </c>
      <c r="AF64" s="159">
        <f t="shared" si="17"/>
        <v>0</v>
      </c>
      <c r="AG64" s="159">
        <f t="shared" si="17"/>
        <v>0</v>
      </c>
      <c r="AH64" s="159">
        <f t="shared" si="17"/>
        <v>0</v>
      </c>
      <c r="AI64" s="159">
        <f t="shared" si="17"/>
        <v>0</v>
      </c>
      <c r="AJ64" s="159">
        <f t="shared" si="17"/>
        <v>0</v>
      </c>
      <c r="AK64" s="159">
        <f t="shared" si="17"/>
        <v>0</v>
      </c>
      <c r="AL64" s="159">
        <f t="shared" si="17"/>
        <v>0</v>
      </c>
      <c r="AM64" s="159">
        <f t="shared" si="17"/>
        <v>0</v>
      </c>
      <c r="AN64" s="159">
        <f t="shared" si="17"/>
        <v>0</v>
      </c>
      <c r="AO64" s="159">
        <f t="shared" si="17"/>
        <v>0</v>
      </c>
      <c r="AP64" s="159">
        <f t="shared" si="17"/>
        <v>0</v>
      </c>
      <c r="AQ64" s="159">
        <f t="shared" si="17"/>
        <v>0</v>
      </c>
      <c r="AR64" s="159">
        <f t="shared" si="17"/>
        <v>0</v>
      </c>
      <c r="AS64" s="159">
        <f t="shared" si="17"/>
        <v>0</v>
      </c>
      <c r="AT64" s="159">
        <f t="shared" si="17"/>
        <v>0</v>
      </c>
      <c r="AU64" s="159">
        <f t="shared" si="17"/>
        <v>0</v>
      </c>
      <c r="AV64" s="159">
        <f t="shared" si="17"/>
        <v>0</v>
      </c>
      <c r="AW64" s="159">
        <f t="shared" si="17"/>
        <v>0</v>
      </c>
      <c r="AX64" s="159">
        <f t="shared" si="17"/>
        <v>0</v>
      </c>
      <c r="AY64" s="159">
        <f t="shared" si="17"/>
        <v>0</v>
      </c>
      <c r="AZ64" s="159">
        <f t="shared" si="17"/>
        <v>0</v>
      </c>
      <c r="BA64" s="159">
        <f t="shared" si="17"/>
        <v>0</v>
      </c>
      <c r="BB64" s="159">
        <f t="shared" si="17"/>
        <v>0</v>
      </c>
    </row>
    <row r="65" spans="1:54" s="64" customFormat="1" ht="17">
      <c r="A65" s="204" t="s">
        <v>65</v>
      </c>
      <c r="B65" s="293">
        <v>0</v>
      </c>
      <c r="C65" s="159">
        <f t="shared" si="16"/>
        <v>0</v>
      </c>
      <c r="D65" s="159">
        <f t="shared" ref="D65:BB65" si="18">C65</f>
        <v>0</v>
      </c>
      <c r="E65" s="159">
        <f t="shared" si="18"/>
        <v>0</v>
      </c>
      <c r="F65" s="159">
        <f t="shared" si="18"/>
        <v>0</v>
      </c>
      <c r="G65" s="159">
        <f t="shared" si="18"/>
        <v>0</v>
      </c>
      <c r="H65" s="159">
        <f t="shared" si="18"/>
        <v>0</v>
      </c>
      <c r="I65" s="159">
        <f t="shared" si="18"/>
        <v>0</v>
      </c>
      <c r="J65" s="159">
        <f t="shared" si="18"/>
        <v>0</v>
      </c>
      <c r="K65" s="159">
        <f t="shared" si="18"/>
        <v>0</v>
      </c>
      <c r="L65" s="159">
        <f t="shared" si="18"/>
        <v>0</v>
      </c>
      <c r="M65" s="159">
        <f t="shared" si="18"/>
        <v>0</v>
      </c>
      <c r="N65" s="159">
        <f t="shared" si="18"/>
        <v>0</v>
      </c>
      <c r="O65" s="159">
        <f t="shared" si="18"/>
        <v>0</v>
      </c>
      <c r="P65" s="159">
        <f t="shared" si="18"/>
        <v>0</v>
      </c>
      <c r="Q65" s="159">
        <f t="shared" si="18"/>
        <v>0</v>
      </c>
      <c r="R65" s="159">
        <f t="shared" si="18"/>
        <v>0</v>
      </c>
      <c r="S65" s="159">
        <f t="shared" si="18"/>
        <v>0</v>
      </c>
      <c r="T65" s="159">
        <f t="shared" si="18"/>
        <v>0</v>
      </c>
      <c r="U65" s="159">
        <f t="shared" si="18"/>
        <v>0</v>
      </c>
      <c r="V65" s="159">
        <f t="shared" si="18"/>
        <v>0</v>
      </c>
      <c r="W65" s="159">
        <f t="shared" si="18"/>
        <v>0</v>
      </c>
      <c r="X65" s="159">
        <f t="shared" si="18"/>
        <v>0</v>
      </c>
      <c r="Y65" s="159">
        <f t="shared" si="18"/>
        <v>0</v>
      </c>
      <c r="Z65" s="159">
        <f t="shared" si="18"/>
        <v>0</v>
      </c>
      <c r="AA65" s="159">
        <f t="shared" si="18"/>
        <v>0</v>
      </c>
      <c r="AB65" s="159">
        <f t="shared" si="18"/>
        <v>0</v>
      </c>
      <c r="AC65" s="159">
        <f t="shared" si="18"/>
        <v>0</v>
      </c>
      <c r="AD65" s="159">
        <f t="shared" si="18"/>
        <v>0</v>
      </c>
      <c r="AE65" s="159">
        <f t="shared" si="18"/>
        <v>0</v>
      </c>
      <c r="AF65" s="159">
        <f t="shared" si="18"/>
        <v>0</v>
      </c>
      <c r="AG65" s="159">
        <f t="shared" si="18"/>
        <v>0</v>
      </c>
      <c r="AH65" s="159">
        <f t="shared" si="18"/>
        <v>0</v>
      </c>
      <c r="AI65" s="159">
        <f t="shared" si="18"/>
        <v>0</v>
      </c>
      <c r="AJ65" s="159">
        <f t="shared" si="18"/>
        <v>0</v>
      </c>
      <c r="AK65" s="159">
        <f t="shared" si="18"/>
        <v>0</v>
      </c>
      <c r="AL65" s="159">
        <f t="shared" si="18"/>
        <v>0</v>
      </c>
      <c r="AM65" s="159">
        <f t="shared" si="18"/>
        <v>0</v>
      </c>
      <c r="AN65" s="159">
        <f t="shared" si="18"/>
        <v>0</v>
      </c>
      <c r="AO65" s="159">
        <f t="shared" si="18"/>
        <v>0</v>
      </c>
      <c r="AP65" s="159">
        <f t="shared" si="18"/>
        <v>0</v>
      </c>
      <c r="AQ65" s="159">
        <f t="shared" si="18"/>
        <v>0</v>
      </c>
      <c r="AR65" s="159">
        <f t="shared" si="18"/>
        <v>0</v>
      </c>
      <c r="AS65" s="159">
        <f t="shared" si="18"/>
        <v>0</v>
      </c>
      <c r="AT65" s="159">
        <f t="shared" si="18"/>
        <v>0</v>
      </c>
      <c r="AU65" s="159">
        <f t="shared" si="18"/>
        <v>0</v>
      </c>
      <c r="AV65" s="159">
        <f t="shared" si="18"/>
        <v>0</v>
      </c>
      <c r="AW65" s="159">
        <f t="shared" si="18"/>
        <v>0</v>
      </c>
      <c r="AX65" s="159">
        <f t="shared" si="18"/>
        <v>0</v>
      </c>
      <c r="AY65" s="159">
        <f t="shared" si="18"/>
        <v>0</v>
      </c>
      <c r="AZ65" s="159">
        <f t="shared" si="18"/>
        <v>0</v>
      </c>
      <c r="BA65" s="159">
        <f t="shared" si="18"/>
        <v>0</v>
      </c>
      <c r="BB65" s="159">
        <f t="shared" si="18"/>
        <v>0</v>
      </c>
    </row>
    <row r="66" spans="1:54" s="64" customFormat="1" ht="17">
      <c r="A66" s="204" t="s">
        <v>66</v>
      </c>
      <c r="B66" s="293">
        <v>0</v>
      </c>
      <c r="C66" s="159">
        <f t="shared" si="16"/>
        <v>0</v>
      </c>
      <c r="D66" s="159">
        <f t="shared" ref="D66:BB66" si="19">C66</f>
        <v>0</v>
      </c>
      <c r="E66" s="159">
        <f t="shared" si="19"/>
        <v>0</v>
      </c>
      <c r="F66" s="159">
        <f t="shared" si="19"/>
        <v>0</v>
      </c>
      <c r="G66" s="159">
        <f t="shared" si="19"/>
        <v>0</v>
      </c>
      <c r="H66" s="159">
        <f t="shared" si="19"/>
        <v>0</v>
      </c>
      <c r="I66" s="159">
        <f t="shared" si="19"/>
        <v>0</v>
      </c>
      <c r="J66" s="159">
        <f t="shared" si="19"/>
        <v>0</v>
      </c>
      <c r="K66" s="159">
        <f t="shared" si="19"/>
        <v>0</v>
      </c>
      <c r="L66" s="159">
        <f t="shared" si="19"/>
        <v>0</v>
      </c>
      <c r="M66" s="159">
        <f t="shared" si="19"/>
        <v>0</v>
      </c>
      <c r="N66" s="159">
        <f t="shared" si="19"/>
        <v>0</v>
      </c>
      <c r="O66" s="159">
        <f t="shared" si="19"/>
        <v>0</v>
      </c>
      <c r="P66" s="159">
        <f t="shared" si="19"/>
        <v>0</v>
      </c>
      <c r="Q66" s="159">
        <f t="shared" si="19"/>
        <v>0</v>
      </c>
      <c r="R66" s="159">
        <f t="shared" si="19"/>
        <v>0</v>
      </c>
      <c r="S66" s="159">
        <f t="shared" si="19"/>
        <v>0</v>
      </c>
      <c r="T66" s="159">
        <f t="shared" si="19"/>
        <v>0</v>
      </c>
      <c r="U66" s="159">
        <f t="shared" si="19"/>
        <v>0</v>
      </c>
      <c r="V66" s="159">
        <f t="shared" si="19"/>
        <v>0</v>
      </c>
      <c r="W66" s="159">
        <f t="shared" si="19"/>
        <v>0</v>
      </c>
      <c r="X66" s="159">
        <f t="shared" si="19"/>
        <v>0</v>
      </c>
      <c r="Y66" s="159">
        <f t="shared" si="19"/>
        <v>0</v>
      </c>
      <c r="Z66" s="159">
        <f t="shared" si="19"/>
        <v>0</v>
      </c>
      <c r="AA66" s="159">
        <f t="shared" si="19"/>
        <v>0</v>
      </c>
      <c r="AB66" s="159">
        <f t="shared" si="19"/>
        <v>0</v>
      </c>
      <c r="AC66" s="159">
        <f t="shared" si="19"/>
        <v>0</v>
      </c>
      <c r="AD66" s="159">
        <f t="shared" si="19"/>
        <v>0</v>
      </c>
      <c r="AE66" s="159">
        <f t="shared" si="19"/>
        <v>0</v>
      </c>
      <c r="AF66" s="159">
        <f t="shared" si="19"/>
        <v>0</v>
      </c>
      <c r="AG66" s="159">
        <f t="shared" si="19"/>
        <v>0</v>
      </c>
      <c r="AH66" s="159">
        <f t="shared" si="19"/>
        <v>0</v>
      </c>
      <c r="AI66" s="159">
        <f t="shared" si="19"/>
        <v>0</v>
      </c>
      <c r="AJ66" s="159">
        <f t="shared" si="19"/>
        <v>0</v>
      </c>
      <c r="AK66" s="159">
        <f t="shared" si="19"/>
        <v>0</v>
      </c>
      <c r="AL66" s="159">
        <f t="shared" si="19"/>
        <v>0</v>
      </c>
      <c r="AM66" s="159">
        <f t="shared" si="19"/>
        <v>0</v>
      </c>
      <c r="AN66" s="159">
        <f t="shared" si="19"/>
        <v>0</v>
      </c>
      <c r="AO66" s="159">
        <f t="shared" si="19"/>
        <v>0</v>
      </c>
      <c r="AP66" s="159">
        <f t="shared" si="19"/>
        <v>0</v>
      </c>
      <c r="AQ66" s="159">
        <f t="shared" si="19"/>
        <v>0</v>
      </c>
      <c r="AR66" s="159">
        <f t="shared" si="19"/>
        <v>0</v>
      </c>
      <c r="AS66" s="159">
        <f t="shared" si="19"/>
        <v>0</v>
      </c>
      <c r="AT66" s="159">
        <f t="shared" si="19"/>
        <v>0</v>
      </c>
      <c r="AU66" s="159">
        <f t="shared" si="19"/>
        <v>0</v>
      </c>
      <c r="AV66" s="159">
        <f t="shared" si="19"/>
        <v>0</v>
      </c>
      <c r="AW66" s="159">
        <f t="shared" si="19"/>
        <v>0</v>
      </c>
      <c r="AX66" s="159">
        <f t="shared" si="19"/>
        <v>0</v>
      </c>
      <c r="AY66" s="159">
        <f t="shared" si="19"/>
        <v>0</v>
      </c>
      <c r="AZ66" s="159">
        <f t="shared" si="19"/>
        <v>0</v>
      </c>
      <c r="BA66" s="159">
        <f t="shared" si="19"/>
        <v>0</v>
      </c>
      <c r="BB66" s="159">
        <f t="shared" si="19"/>
        <v>0</v>
      </c>
    </row>
    <row r="67" spans="1:54" s="64" customFormat="1" ht="17">
      <c r="A67" s="204" t="s">
        <v>67</v>
      </c>
      <c r="B67" s="293">
        <v>0</v>
      </c>
      <c r="C67" s="159">
        <f t="shared" si="16"/>
        <v>0</v>
      </c>
      <c r="D67" s="159">
        <f t="shared" ref="D67:BB67" si="20">C67</f>
        <v>0</v>
      </c>
      <c r="E67" s="159">
        <f t="shared" si="20"/>
        <v>0</v>
      </c>
      <c r="F67" s="159">
        <f t="shared" si="20"/>
        <v>0</v>
      </c>
      <c r="G67" s="159">
        <f t="shared" si="20"/>
        <v>0</v>
      </c>
      <c r="H67" s="159">
        <f t="shared" si="20"/>
        <v>0</v>
      </c>
      <c r="I67" s="159">
        <f t="shared" si="20"/>
        <v>0</v>
      </c>
      <c r="J67" s="159">
        <f t="shared" si="20"/>
        <v>0</v>
      </c>
      <c r="K67" s="159">
        <f t="shared" si="20"/>
        <v>0</v>
      </c>
      <c r="L67" s="159">
        <f t="shared" si="20"/>
        <v>0</v>
      </c>
      <c r="M67" s="159">
        <f t="shared" si="20"/>
        <v>0</v>
      </c>
      <c r="N67" s="159">
        <f t="shared" si="20"/>
        <v>0</v>
      </c>
      <c r="O67" s="159">
        <f t="shared" si="20"/>
        <v>0</v>
      </c>
      <c r="P67" s="159">
        <f t="shared" si="20"/>
        <v>0</v>
      </c>
      <c r="Q67" s="159">
        <f t="shared" si="20"/>
        <v>0</v>
      </c>
      <c r="R67" s="159">
        <f t="shared" si="20"/>
        <v>0</v>
      </c>
      <c r="S67" s="159">
        <f t="shared" si="20"/>
        <v>0</v>
      </c>
      <c r="T67" s="159">
        <f t="shared" si="20"/>
        <v>0</v>
      </c>
      <c r="U67" s="159">
        <f t="shared" si="20"/>
        <v>0</v>
      </c>
      <c r="V67" s="159">
        <f t="shared" si="20"/>
        <v>0</v>
      </c>
      <c r="W67" s="159">
        <f t="shared" si="20"/>
        <v>0</v>
      </c>
      <c r="X67" s="159">
        <f t="shared" si="20"/>
        <v>0</v>
      </c>
      <c r="Y67" s="159">
        <f t="shared" si="20"/>
        <v>0</v>
      </c>
      <c r="Z67" s="159">
        <f t="shared" si="20"/>
        <v>0</v>
      </c>
      <c r="AA67" s="159">
        <f t="shared" si="20"/>
        <v>0</v>
      </c>
      <c r="AB67" s="159">
        <f t="shared" si="20"/>
        <v>0</v>
      </c>
      <c r="AC67" s="159">
        <f t="shared" si="20"/>
        <v>0</v>
      </c>
      <c r="AD67" s="159">
        <f t="shared" si="20"/>
        <v>0</v>
      </c>
      <c r="AE67" s="159">
        <f t="shared" si="20"/>
        <v>0</v>
      </c>
      <c r="AF67" s="159">
        <f t="shared" si="20"/>
        <v>0</v>
      </c>
      <c r="AG67" s="159">
        <f t="shared" si="20"/>
        <v>0</v>
      </c>
      <c r="AH67" s="159">
        <f t="shared" si="20"/>
        <v>0</v>
      </c>
      <c r="AI67" s="159">
        <f t="shared" si="20"/>
        <v>0</v>
      </c>
      <c r="AJ67" s="159">
        <f t="shared" si="20"/>
        <v>0</v>
      </c>
      <c r="AK67" s="159">
        <f t="shared" si="20"/>
        <v>0</v>
      </c>
      <c r="AL67" s="159">
        <f t="shared" si="20"/>
        <v>0</v>
      </c>
      <c r="AM67" s="159">
        <f t="shared" si="20"/>
        <v>0</v>
      </c>
      <c r="AN67" s="159">
        <f t="shared" si="20"/>
        <v>0</v>
      </c>
      <c r="AO67" s="159">
        <f t="shared" si="20"/>
        <v>0</v>
      </c>
      <c r="AP67" s="159">
        <f t="shared" si="20"/>
        <v>0</v>
      </c>
      <c r="AQ67" s="159">
        <f t="shared" si="20"/>
        <v>0</v>
      </c>
      <c r="AR67" s="159">
        <f t="shared" si="20"/>
        <v>0</v>
      </c>
      <c r="AS67" s="159">
        <f t="shared" si="20"/>
        <v>0</v>
      </c>
      <c r="AT67" s="159">
        <f t="shared" si="20"/>
        <v>0</v>
      </c>
      <c r="AU67" s="159">
        <f t="shared" si="20"/>
        <v>0</v>
      </c>
      <c r="AV67" s="159">
        <f t="shared" si="20"/>
        <v>0</v>
      </c>
      <c r="AW67" s="159">
        <f t="shared" si="20"/>
        <v>0</v>
      </c>
      <c r="AX67" s="159">
        <f t="shared" si="20"/>
        <v>0</v>
      </c>
      <c r="AY67" s="159">
        <f t="shared" si="20"/>
        <v>0</v>
      </c>
      <c r="AZ67" s="159">
        <f t="shared" si="20"/>
        <v>0</v>
      </c>
      <c r="BA67" s="159">
        <f t="shared" si="20"/>
        <v>0</v>
      </c>
      <c r="BB67" s="159">
        <f t="shared" si="20"/>
        <v>0</v>
      </c>
    </row>
    <row r="68" spans="1:54" s="64" customFormat="1" ht="17">
      <c r="A68" s="204" t="s">
        <v>17</v>
      </c>
      <c r="B68" s="293">
        <v>0</v>
      </c>
      <c r="C68" s="159">
        <f t="shared" si="16"/>
        <v>0</v>
      </c>
      <c r="D68" s="159">
        <f t="shared" ref="D68:BB68" si="21">C68</f>
        <v>0</v>
      </c>
      <c r="E68" s="159">
        <f t="shared" si="21"/>
        <v>0</v>
      </c>
      <c r="F68" s="159">
        <f t="shared" si="21"/>
        <v>0</v>
      </c>
      <c r="G68" s="159">
        <f t="shared" si="21"/>
        <v>0</v>
      </c>
      <c r="H68" s="159">
        <f t="shared" si="21"/>
        <v>0</v>
      </c>
      <c r="I68" s="159">
        <f t="shared" si="21"/>
        <v>0</v>
      </c>
      <c r="J68" s="159">
        <f t="shared" si="21"/>
        <v>0</v>
      </c>
      <c r="K68" s="159">
        <f t="shared" si="21"/>
        <v>0</v>
      </c>
      <c r="L68" s="159">
        <f t="shared" si="21"/>
        <v>0</v>
      </c>
      <c r="M68" s="159">
        <f t="shared" si="21"/>
        <v>0</v>
      </c>
      <c r="N68" s="159">
        <f t="shared" si="21"/>
        <v>0</v>
      </c>
      <c r="O68" s="159">
        <f t="shared" si="21"/>
        <v>0</v>
      </c>
      <c r="P68" s="159">
        <f t="shared" si="21"/>
        <v>0</v>
      </c>
      <c r="Q68" s="159">
        <f t="shared" si="21"/>
        <v>0</v>
      </c>
      <c r="R68" s="159">
        <f t="shared" si="21"/>
        <v>0</v>
      </c>
      <c r="S68" s="159">
        <f t="shared" si="21"/>
        <v>0</v>
      </c>
      <c r="T68" s="159">
        <f t="shared" si="21"/>
        <v>0</v>
      </c>
      <c r="U68" s="159">
        <f t="shared" si="21"/>
        <v>0</v>
      </c>
      <c r="V68" s="159">
        <f t="shared" si="21"/>
        <v>0</v>
      </c>
      <c r="W68" s="159">
        <f t="shared" si="21"/>
        <v>0</v>
      </c>
      <c r="X68" s="159">
        <f t="shared" si="21"/>
        <v>0</v>
      </c>
      <c r="Y68" s="159">
        <f t="shared" si="21"/>
        <v>0</v>
      </c>
      <c r="Z68" s="159">
        <f t="shared" si="21"/>
        <v>0</v>
      </c>
      <c r="AA68" s="159">
        <f t="shared" si="21"/>
        <v>0</v>
      </c>
      <c r="AB68" s="159">
        <f t="shared" si="21"/>
        <v>0</v>
      </c>
      <c r="AC68" s="159">
        <f t="shared" si="21"/>
        <v>0</v>
      </c>
      <c r="AD68" s="159">
        <f t="shared" si="21"/>
        <v>0</v>
      </c>
      <c r="AE68" s="159">
        <f t="shared" si="21"/>
        <v>0</v>
      </c>
      <c r="AF68" s="159">
        <f t="shared" si="21"/>
        <v>0</v>
      </c>
      <c r="AG68" s="159">
        <f t="shared" si="21"/>
        <v>0</v>
      </c>
      <c r="AH68" s="159">
        <f t="shared" si="21"/>
        <v>0</v>
      </c>
      <c r="AI68" s="159">
        <f t="shared" si="21"/>
        <v>0</v>
      </c>
      <c r="AJ68" s="159">
        <f t="shared" si="21"/>
        <v>0</v>
      </c>
      <c r="AK68" s="159">
        <f t="shared" si="21"/>
        <v>0</v>
      </c>
      <c r="AL68" s="159">
        <f t="shared" si="21"/>
        <v>0</v>
      </c>
      <c r="AM68" s="159">
        <f t="shared" si="21"/>
        <v>0</v>
      </c>
      <c r="AN68" s="159">
        <f t="shared" si="21"/>
        <v>0</v>
      </c>
      <c r="AO68" s="159">
        <f t="shared" si="21"/>
        <v>0</v>
      </c>
      <c r="AP68" s="159">
        <f t="shared" si="21"/>
        <v>0</v>
      </c>
      <c r="AQ68" s="159">
        <f t="shared" si="21"/>
        <v>0</v>
      </c>
      <c r="AR68" s="159">
        <f t="shared" si="21"/>
        <v>0</v>
      </c>
      <c r="AS68" s="159">
        <f t="shared" si="21"/>
        <v>0</v>
      </c>
      <c r="AT68" s="159">
        <f t="shared" si="21"/>
        <v>0</v>
      </c>
      <c r="AU68" s="159">
        <f t="shared" si="21"/>
        <v>0</v>
      </c>
      <c r="AV68" s="159">
        <f t="shared" si="21"/>
        <v>0</v>
      </c>
      <c r="AW68" s="159">
        <f t="shared" si="21"/>
        <v>0</v>
      </c>
      <c r="AX68" s="159">
        <f t="shared" si="21"/>
        <v>0</v>
      </c>
      <c r="AY68" s="159">
        <f t="shared" si="21"/>
        <v>0</v>
      </c>
      <c r="AZ68" s="159">
        <f t="shared" si="21"/>
        <v>0</v>
      </c>
      <c r="BA68" s="159">
        <f t="shared" si="21"/>
        <v>0</v>
      </c>
      <c r="BB68" s="159">
        <f t="shared" si="21"/>
        <v>0</v>
      </c>
    </row>
    <row r="69" spans="1:54" s="64" customFormat="1" ht="17">
      <c r="A69" s="204" t="s">
        <v>68</v>
      </c>
      <c r="B69" s="293">
        <v>0</v>
      </c>
      <c r="C69" s="159">
        <f t="shared" si="16"/>
        <v>0</v>
      </c>
      <c r="D69" s="159">
        <f t="shared" ref="D69:BB69" si="22">C69</f>
        <v>0</v>
      </c>
      <c r="E69" s="159">
        <f t="shared" si="22"/>
        <v>0</v>
      </c>
      <c r="F69" s="159">
        <f t="shared" si="22"/>
        <v>0</v>
      </c>
      <c r="G69" s="159">
        <f t="shared" si="22"/>
        <v>0</v>
      </c>
      <c r="H69" s="159">
        <f t="shared" si="22"/>
        <v>0</v>
      </c>
      <c r="I69" s="159">
        <f t="shared" si="22"/>
        <v>0</v>
      </c>
      <c r="J69" s="159">
        <f t="shared" si="22"/>
        <v>0</v>
      </c>
      <c r="K69" s="159">
        <f t="shared" si="22"/>
        <v>0</v>
      </c>
      <c r="L69" s="159">
        <f t="shared" si="22"/>
        <v>0</v>
      </c>
      <c r="M69" s="159">
        <f t="shared" si="22"/>
        <v>0</v>
      </c>
      <c r="N69" s="159">
        <f t="shared" si="22"/>
        <v>0</v>
      </c>
      <c r="O69" s="159">
        <f t="shared" si="22"/>
        <v>0</v>
      </c>
      <c r="P69" s="159">
        <f t="shared" si="22"/>
        <v>0</v>
      </c>
      <c r="Q69" s="159">
        <f t="shared" si="22"/>
        <v>0</v>
      </c>
      <c r="R69" s="159">
        <f t="shared" si="22"/>
        <v>0</v>
      </c>
      <c r="S69" s="159">
        <f t="shared" si="22"/>
        <v>0</v>
      </c>
      <c r="T69" s="159">
        <f t="shared" si="22"/>
        <v>0</v>
      </c>
      <c r="U69" s="159">
        <f t="shared" si="22"/>
        <v>0</v>
      </c>
      <c r="V69" s="159">
        <f t="shared" si="22"/>
        <v>0</v>
      </c>
      <c r="W69" s="159">
        <f t="shared" si="22"/>
        <v>0</v>
      </c>
      <c r="X69" s="159">
        <f t="shared" si="22"/>
        <v>0</v>
      </c>
      <c r="Y69" s="159">
        <f t="shared" si="22"/>
        <v>0</v>
      </c>
      <c r="Z69" s="159">
        <f t="shared" si="22"/>
        <v>0</v>
      </c>
      <c r="AA69" s="159">
        <f t="shared" si="22"/>
        <v>0</v>
      </c>
      <c r="AB69" s="159">
        <f t="shared" si="22"/>
        <v>0</v>
      </c>
      <c r="AC69" s="159">
        <f t="shared" si="22"/>
        <v>0</v>
      </c>
      <c r="AD69" s="159">
        <f t="shared" si="22"/>
        <v>0</v>
      </c>
      <c r="AE69" s="159">
        <f t="shared" si="22"/>
        <v>0</v>
      </c>
      <c r="AF69" s="159">
        <f t="shared" si="22"/>
        <v>0</v>
      </c>
      <c r="AG69" s="159">
        <f t="shared" si="22"/>
        <v>0</v>
      </c>
      <c r="AH69" s="159">
        <f t="shared" si="22"/>
        <v>0</v>
      </c>
      <c r="AI69" s="159">
        <f t="shared" si="22"/>
        <v>0</v>
      </c>
      <c r="AJ69" s="159">
        <f t="shared" si="22"/>
        <v>0</v>
      </c>
      <c r="AK69" s="159">
        <f t="shared" si="22"/>
        <v>0</v>
      </c>
      <c r="AL69" s="159">
        <f t="shared" si="22"/>
        <v>0</v>
      </c>
      <c r="AM69" s="159">
        <f t="shared" si="22"/>
        <v>0</v>
      </c>
      <c r="AN69" s="159">
        <f t="shared" si="22"/>
        <v>0</v>
      </c>
      <c r="AO69" s="159">
        <f t="shared" si="22"/>
        <v>0</v>
      </c>
      <c r="AP69" s="159">
        <f t="shared" si="22"/>
        <v>0</v>
      </c>
      <c r="AQ69" s="159">
        <f t="shared" si="22"/>
        <v>0</v>
      </c>
      <c r="AR69" s="159">
        <f t="shared" si="22"/>
        <v>0</v>
      </c>
      <c r="AS69" s="159">
        <f t="shared" si="22"/>
        <v>0</v>
      </c>
      <c r="AT69" s="159">
        <f t="shared" si="22"/>
        <v>0</v>
      </c>
      <c r="AU69" s="159">
        <f t="shared" si="22"/>
        <v>0</v>
      </c>
      <c r="AV69" s="159">
        <f t="shared" si="22"/>
        <v>0</v>
      </c>
      <c r="AW69" s="159">
        <f t="shared" si="22"/>
        <v>0</v>
      </c>
      <c r="AX69" s="159">
        <f t="shared" si="22"/>
        <v>0</v>
      </c>
      <c r="AY69" s="159">
        <f t="shared" si="22"/>
        <v>0</v>
      </c>
      <c r="AZ69" s="159">
        <f t="shared" si="22"/>
        <v>0</v>
      </c>
      <c r="BA69" s="159">
        <f t="shared" si="22"/>
        <v>0</v>
      </c>
      <c r="BB69" s="159">
        <f t="shared" si="22"/>
        <v>0</v>
      </c>
    </row>
    <row r="70" spans="1:54" s="64" customFormat="1" ht="16">
      <c r="A70" s="156" t="s">
        <v>20</v>
      </c>
      <c r="B70" s="294">
        <v>250</v>
      </c>
      <c r="C70" s="159">
        <f t="shared" si="16"/>
        <v>250</v>
      </c>
      <c r="D70" s="159">
        <f t="shared" ref="D70:BB70" si="23">C70</f>
        <v>250</v>
      </c>
      <c r="E70" s="159">
        <f t="shared" si="23"/>
        <v>250</v>
      </c>
      <c r="F70" s="159">
        <f t="shared" si="23"/>
        <v>250</v>
      </c>
      <c r="G70" s="159">
        <f t="shared" si="23"/>
        <v>250</v>
      </c>
      <c r="H70" s="159">
        <f t="shared" si="23"/>
        <v>250</v>
      </c>
      <c r="I70" s="159">
        <f t="shared" si="23"/>
        <v>250</v>
      </c>
      <c r="J70" s="159">
        <f t="shared" si="23"/>
        <v>250</v>
      </c>
      <c r="K70" s="159">
        <f t="shared" si="23"/>
        <v>250</v>
      </c>
      <c r="L70" s="159">
        <f t="shared" si="23"/>
        <v>250</v>
      </c>
      <c r="M70" s="159">
        <f t="shared" si="23"/>
        <v>250</v>
      </c>
      <c r="N70" s="159">
        <f t="shared" si="23"/>
        <v>250</v>
      </c>
      <c r="O70" s="159">
        <f t="shared" si="23"/>
        <v>250</v>
      </c>
      <c r="P70" s="159">
        <f t="shared" si="23"/>
        <v>250</v>
      </c>
      <c r="Q70" s="159">
        <f t="shared" si="23"/>
        <v>250</v>
      </c>
      <c r="R70" s="159">
        <f t="shared" si="23"/>
        <v>250</v>
      </c>
      <c r="S70" s="159">
        <f t="shared" si="23"/>
        <v>250</v>
      </c>
      <c r="T70" s="159">
        <f t="shared" si="23"/>
        <v>250</v>
      </c>
      <c r="U70" s="159">
        <f t="shared" si="23"/>
        <v>250</v>
      </c>
      <c r="V70" s="159">
        <f t="shared" si="23"/>
        <v>250</v>
      </c>
      <c r="W70" s="159">
        <f t="shared" si="23"/>
        <v>250</v>
      </c>
      <c r="X70" s="159">
        <f t="shared" si="23"/>
        <v>250</v>
      </c>
      <c r="Y70" s="159">
        <f t="shared" si="23"/>
        <v>250</v>
      </c>
      <c r="Z70" s="159">
        <f t="shared" si="23"/>
        <v>250</v>
      </c>
      <c r="AA70" s="159">
        <f t="shared" si="23"/>
        <v>250</v>
      </c>
      <c r="AB70" s="159">
        <f t="shared" si="23"/>
        <v>250</v>
      </c>
      <c r="AC70" s="159">
        <f t="shared" si="23"/>
        <v>250</v>
      </c>
      <c r="AD70" s="159">
        <f t="shared" si="23"/>
        <v>250</v>
      </c>
      <c r="AE70" s="159">
        <f t="shared" si="23"/>
        <v>250</v>
      </c>
      <c r="AF70" s="159">
        <f t="shared" si="23"/>
        <v>250</v>
      </c>
      <c r="AG70" s="159">
        <f t="shared" si="23"/>
        <v>250</v>
      </c>
      <c r="AH70" s="159">
        <f t="shared" si="23"/>
        <v>250</v>
      </c>
      <c r="AI70" s="159">
        <f t="shared" si="23"/>
        <v>250</v>
      </c>
      <c r="AJ70" s="159">
        <f t="shared" si="23"/>
        <v>250</v>
      </c>
      <c r="AK70" s="159">
        <f t="shared" si="23"/>
        <v>250</v>
      </c>
      <c r="AL70" s="159">
        <f t="shared" si="23"/>
        <v>250</v>
      </c>
      <c r="AM70" s="159">
        <f t="shared" si="23"/>
        <v>250</v>
      </c>
      <c r="AN70" s="159">
        <f t="shared" si="23"/>
        <v>250</v>
      </c>
      <c r="AO70" s="159">
        <f t="shared" si="23"/>
        <v>250</v>
      </c>
      <c r="AP70" s="159">
        <f t="shared" si="23"/>
        <v>250</v>
      </c>
      <c r="AQ70" s="159">
        <f t="shared" si="23"/>
        <v>250</v>
      </c>
      <c r="AR70" s="159">
        <f t="shared" si="23"/>
        <v>250</v>
      </c>
      <c r="AS70" s="159">
        <f t="shared" si="23"/>
        <v>250</v>
      </c>
      <c r="AT70" s="159">
        <f t="shared" si="23"/>
        <v>250</v>
      </c>
      <c r="AU70" s="159">
        <f t="shared" si="23"/>
        <v>250</v>
      </c>
      <c r="AV70" s="159">
        <f t="shared" si="23"/>
        <v>250</v>
      </c>
      <c r="AW70" s="159">
        <f t="shared" si="23"/>
        <v>250</v>
      </c>
      <c r="AX70" s="159">
        <f t="shared" si="23"/>
        <v>250</v>
      </c>
      <c r="AY70" s="159">
        <f t="shared" si="23"/>
        <v>250</v>
      </c>
      <c r="AZ70" s="159">
        <f t="shared" si="23"/>
        <v>250</v>
      </c>
      <c r="BA70" s="159">
        <f t="shared" si="23"/>
        <v>250</v>
      </c>
      <c r="BB70" s="159">
        <f t="shared" si="23"/>
        <v>250</v>
      </c>
    </row>
    <row r="71" spans="1:54" s="64" customFormat="1" ht="16">
      <c r="A71" s="156" t="s">
        <v>36</v>
      </c>
      <c r="B71" s="294">
        <v>750</v>
      </c>
      <c r="C71" s="159">
        <f t="shared" si="16"/>
        <v>750</v>
      </c>
      <c r="D71" s="160">
        <f t="shared" ref="D71:S75" si="24">C71</f>
        <v>750</v>
      </c>
      <c r="E71" s="160">
        <f t="shared" si="24"/>
        <v>750</v>
      </c>
      <c r="F71" s="160">
        <f t="shared" si="24"/>
        <v>750</v>
      </c>
      <c r="G71" s="160">
        <f t="shared" si="24"/>
        <v>750</v>
      </c>
      <c r="H71" s="160">
        <f t="shared" si="24"/>
        <v>750</v>
      </c>
      <c r="I71" s="160">
        <f t="shared" si="24"/>
        <v>750</v>
      </c>
      <c r="J71" s="160">
        <f t="shared" si="24"/>
        <v>750</v>
      </c>
      <c r="K71" s="160">
        <f t="shared" si="24"/>
        <v>750</v>
      </c>
      <c r="L71" s="160">
        <f t="shared" si="24"/>
        <v>750</v>
      </c>
      <c r="M71" s="160">
        <f t="shared" si="24"/>
        <v>750</v>
      </c>
      <c r="N71" s="160">
        <f t="shared" si="24"/>
        <v>750</v>
      </c>
      <c r="O71" s="160">
        <f t="shared" si="24"/>
        <v>750</v>
      </c>
      <c r="P71" s="160">
        <f t="shared" si="24"/>
        <v>750</v>
      </c>
      <c r="Q71" s="160">
        <f t="shared" si="24"/>
        <v>750</v>
      </c>
      <c r="R71" s="160">
        <f t="shared" si="24"/>
        <v>750</v>
      </c>
      <c r="S71" s="160">
        <f t="shared" si="24"/>
        <v>750</v>
      </c>
      <c r="T71" s="160">
        <f t="shared" ref="E71:BB75" si="25">S71</f>
        <v>750</v>
      </c>
      <c r="U71" s="160">
        <f t="shared" si="25"/>
        <v>750</v>
      </c>
      <c r="V71" s="160">
        <f t="shared" si="25"/>
        <v>750</v>
      </c>
      <c r="W71" s="160">
        <f t="shared" si="25"/>
        <v>750</v>
      </c>
      <c r="X71" s="160">
        <f t="shared" si="25"/>
        <v>750</v>
      </c>
      <c r="Y71" s="160">
        <f t="shared" si="25"/>
        <v>750</v>
      </c>
      <c r="Z71" s="160">
        <f t="shared" si="25"/>
        <v>750</v>
      </c>
      <c r="AA71" s="160">
        <f t="shared" si="25"/>
        <v>750</v>
      </c>
      <c r="AB71" s="160">
        <f t="shared" si="25"/>
        <v>750</v>
      </c>
      <c r="AC71" s="160">
        <f t="shared" si="25"/>
        <v>750</v>
      </c>
      <c r="AD71" s="160">
        <f t="shared" si="25"/>
        <v>750</v>
      </c>
      <c r="AE71" s="160">
        <f t="shared" si="25"/>
        <v>750</v>
      </c>
      <c r="AF71" s="160">
        <f t="shared" si="25"/>
        <v>750</v>
      </c>
      <c r="AG71" s="160">
        <f t="shared" si="25"/>
        <v>750</v>
      </c>
      <c r="AH71" s="160">
        <f t="shared" si="25"/>
        <v>750</v>
      </c>
      <c r="AI71" s="160">
        <f t="shared" si="25"/>
        <v>750</v>
      </c>
      <c r="AJ71" s="160">
        <f t="shared" si="25"/>
        <v>750</v>
      </c>
      <c r="AK71" s="160">
        <f t="shared" si="25"/>
        <v>750</v>
      </c>
      <c r="AL71" s="160">
        <f t="shared" si="25"/>
        <v>750</v>
      </c>
      <c r="AM71" s="160">
        <f t="shared" si="25"/>
        <v>750</v>
      </c>
      <c r="AN71" s="160">
        <f t="shared" si="25"/>
        <v>750</v>
      </c>
      <c r="AO71" s="160">
        <f t="shared" si="25"/>
        <v>750</v>
      </c>
      <c r="AP71" s="160">
        <f t="shared" si="25"/>
        <v>750</v>
      </c>
      <c r="AQ71" s="160">
        <f t="shared" si="25"/>
        <v>750</v>
      </c>
      <c r="AR71" s="160">
        <f t="shared" si="25"/>
        <v>750</v>
      </c>
      <c r="AS71" s="160">
        <f t="shared" si="25"/>
        <v>750</v>
      </c>
      <c r="AT71" s="160">
        <f t="shared" si="25"/>
        <v>750</v>
      </c>
      <c r="AU71" s="160">
        <f t="shared" si="25"/>
        <v>750</v>
      </c>
      <c r="AV71" s="160">
        <f t="shared" si="25"/>
        <v>750</v>
      </c>
      <c r="AW71" s="160">
        <f t="shared" si="25"/>
        <v>750</v>
      </c>
      <c r="AX71" s="160">
        <f t="shared" si="25"/>
        <v>750</v>
      </c>
      <c r="AY71" s="160">
        <f t="shared" si="25"/>
        <v>750</v>
      </c>
      <c r="AZ71" s="160">
        <f t="shared" si="25"/>
        <v>750</v>
      </c>
      <c r="BA71" s="160">
        <f t="shared" si="25"/>
        <v>750</v>
      </c>
      <c r="BB71" s="160">
        <f t="shared" si="25"/>
        <v>750</v>
      </c>
    </row>
    <row r="72" spans="1:54" s="64" customFormat="1" ht="16">
      <c r="A72" s="156" t="s">
        <v>17</v>
      </c>
      <c r="B72" s="294">
        <v>50</v>
      </c>
      <c r="C72" s="159">
        <f t="shared" si="16"/>
        <v>50</v>
      </c>
      <c r="D72" s="160">
        <f t="shared" si="24"/>
        <v>50</v>
      </c>
      <c r="E72" s="160">
        <f t="shared" si="25"/>
        <v>50</v>
      </c>
      <c r="F72" s="160">
        <f t="shared" si="25"/>
        <v>50</v>
      </c>
      <c r="G72" s="160">
        <f t="shared" si="25"/>
        <v>50</v>
      </c>
      <c r="H72" s="160">
        <f t="shared" si="25"/>
        <v>50</v>
      </c>
      <c r="I72" s="160">
        <f t="shared" si="25"/>
        <v>50</v>
      </c>
      <c r="J72" s="160">
        <f t="shared" si="25"/>
        <v>50</v>
      </c>
      <c r="K72" s="160">
        <f t="shared" si="25"/>
        <v>50</v>
      </c>
      <c r="L72" s="160">
        <f t="shared" si="25"/>
        <v>50</v>
      </c>
      <c r="M72" s="160">
        <f t="shared" si="25"/>
        <v>50</v>
      </c>
      <c r="N72" s="160">
        <f t="shared" si="25"/>
        <v>50</v>
      </c>
      <c r="O72" s="160">
        <f t="shared" si="25"/>
        <v>50</v>
      </c>
      <c r="P72" s="160">
        <f t="shared" si="25"/>
        <v>50</v>
      </c>
      <c r="Q72" s="160">
        <f t="shared" si="25"/>
        <v>50</v>
      </c>
      <c r="R72" s="160">
        <f t="shared" si="25"/>
        <v>50</v>
      </c>
      <c r="S72" s="160">
        <f t="shared" si="25"/>
        <v>50</v>
      </c>
      <c r="T72" s="160">
        <f t="shared" si="25"/>
        <v>50</v>
      </c>
      <c r="U72" s="160">
        <f t="shared" si="25"/>
        <v>50</v>
      </c>
      <c r="V72" s="160">
        <f t="shared" si="25"/>
        <v>50</v>
      </c>
      <c r="W72" s="160">
        <f t="shared" si="25"/>
        <v>50</v>
      </c>
      <c r="X72" s="160">
        <f t="shared" si="25"/>
        <v>50</v>
      </c>
      <c r="Y72" s="160">
        <f t="shared" si="25"/>
        <v>50</v>
      </c>
      <c r="Z72" s="160">
        <f t="shared" si="25"/>
        <v>50</v>
      </c>
      <c r="AA72" s="160">
        <f t="shared" si="25"/>
        <v>50</v>
      </c>
      <c r="AB72" s="160">
        <f t="shared" si="25"/>
        <v>50</v>
      </c>
      <c r="AC72" s="160">
        <f t="shared" si="25"/>
        <v>50</v>
      </c>
      <c r="AD72" s="160">
        <f t="shared" si="25"/>
        <v>50</v>
      </c>
      <c r="AE72" s="160">
        <f t="shared" si="25"/>
        <v>50</v>
      </c>
      <c r="AF72" s="160">
        <f t="shared" si="25"/>
        <v>50</v>
      </c>
      <c r="AG72" s="160">
        <f t="shared" si="25"/>
        <v>50</v>
      </c>
      <c r="AH72" s="160">
        <f t="shared" si="25"/>
        <v>50</v>
      </c>
      <c r="AI72" s="160">
        <f t="shared" si="25"/>
        <v>50</v>
      </c>
      <c r="AJ72" s="160">
        <f t="shared" si="25"/>
        <v>50</v>
      </c>
      <c r="AK72" s="160">
        <f t="shared" si="25"/>
        <v>50</v>
      </c>
      <c r="AL72" s="160">
        <f t="shared" si="25"/>
        <v>50</v>
      </c>
      <c r="AM72" s="160">
        <f t="shared" si="25"/>
        <v>50</v>
      </c>
      <c r="AN72" s="160">
        <f t="shared" si="25"/>
        <v>50</v>
      </c>
      <c r="AO72" s="160">
        <f t="shared" si="25"/>
        <v>50</v>
      </c>
      <c r="AP72" s="160">
        <f t="shared" si="25"/>
        <v>50</v>
      </c>
      <c r="AQ72" s="160">
        <f t="shared" si="25"/>
        <v>50</v>
      </c>
      <c r="AR72" s="160">
        <f t="shared" si="25"/>
        <v>50</v>
      </c>
      <c r="AS72" s="160">
        <f t="shared" si="25"/>
        <v>50</v>
      </c>
      <c r="AT72" s="160">
        <f t="shared" si="25"/>
        <v>50</v>
      </c>
      <c r="AU72" s="160">
        <f t="shared" si="25"/>
        <v>50</v>
      </c>
      <c r="AV72" s="160">
        <f t="shared" si="25"/>
        <v>50</v>
      </c>
      <c r="AW72" s="160">
        <f t="shared" si="25"/>
        <v>50</v>
      </c>
      <c r="AX72" s="160">
        <f t="shared" si="25"/>
        <v>50</v>
      </c>
      <c r="AY72" s="160">
        <f t="shared" si="25"/>
        <v>50</v>
      </c>
      <c r="AZ72" s="160">
        <f t="shared" si="25"/>
        <v>50</v>
      </c>
      <c r="BA72" s="160">
        <f t="shared" si="25"/>
        <v>50</v>
      </c>
      <c r="BB72" s="160">
        <f t="shared" si="25"/>
        <v>50</v>
      </c>
    </row>
    <row r="73" spans="1:54" s="64" customFormat="1" ht="16">
      <c r="A73" s="156" t="s">
        <v>22</v>
      </c>
      <c r="B73" s="294">
        <v>1300</v>
      </c>
      <c r="C73" s="159">
        <f t="shared" si="16"/>
        <v>1300</v>
      </c>
      <c r="D73" s="160">
        <f t="shared" si="24"/>
        <v>1300</v>
      </c>
      <c r="E73" s="160">
        <f t="shared" si="25"/>
        <v>1300</v>
      </c>
      <c r="F73" s="160">
        <f t="shared" si="25"/>
        <v>1300</v>
      </c>
      <c r="G73" s="160">
        <f t="shared" si="25"/>
        <v>1300</v>
      </c>
      <c r="H73" s="160">
        <f t="shared" si="25"/>
        <v>1300</v>
      </c>
      <c r="I73" s="160">
        <f t="shared" si="25"/>
        <v>1300</v>
      </c>
      <c r="J73" s="160">
        <f t="shared" si="25"/>
        <v>1300</v>
      </c>
      <c r="K73" s="160">
        <f t="shared" si="25"/>
        <v>1300</v>
      </c>
      <c r="L73" s="160">
        <f t="shared" si="25"/>
        <v>1300</v>
      </c>
      <c r="M73" s="160">
        <f t="shared" si="25"/>
        <v>1300</v>
      </c>
      <c r="N73" s="160">
        <f t="shared" si="25"/>
        <v>1300</v>
      </c>
      <c r="O73" s="160">
        <f t="shared" si="25"/>
        <v>1300</v>
      </c>
      <c r="P73" s="160">
        <f t="shared" si="25"/>
        <v>1300</v>
      </c>
      <c r="Q73" s="160">
        <f t="shared" si="25"/>
        <v>1300</v>
      </c>
      <c r="R73" s="160">
        <f t="shared" si="25"/>
        <v>1300</v>
      </c>
      <c r="S73" s="160">
        <f t="shared" si="25"/>
        <v>1300</v>
      </c>
      <c r="T73" s="160">
        <f t="shared" si="25"/>
        <v>1300</v>
      </c>
      <c r="U73" s="160">
        <f t="shared" si="25"/>
        <v>1300</v>
      </c>
      <c r="V73" s="160">
        <f t="shared" si="25"/>
        <v>1300</v>
      </c>
      <c r="W73" s="160">
        <f t="shared" si="25"/>
        <v>1300</v>
      </c>
      <c r="X73" s="160">
        <f t="shared" si="25"/>
        <v>1300</v>
      </c>
      <c r="Y73" s="160">
        <f t="shared" si="25"/>
        <v>1300</v>
      </c>
      <c r="Z73" s="160">
        <f t="shared" si="25"/>
        <v>1300</v>
      </c>
      <c r="AA73" s="160">
        <f t="shared" si="25"/>
        <v>1300</v>
      </c>
      <c r="AB73" s="160">
        <f t="shared" si="25"/>
        <v>1300</v>
      </c>
      <c r="AC73" s="160">
        <f t="shared" si="25"/>
        <v>1300</v>
      </c>
      <c r="AD73" s="160">
        <f t="shared" si="25"/>
        <v>1300</v>
      </c>
      <c r="AE73" s="160">
        <f t="shared" si="25"/>
        <v>1300</v>
      </c>
      <c r="AF73" s="160">
        <f t="shared" si="25"/>
        <v>1300</v>
      </c>
      <c r="AG73" s="160">
        <f t="shared" si="25"/>
        <v>1300</v>
      </c>
      <c r="AH73" s="160">
        <f t="shared" si="25"/>
        <v>1300</v>
      </c>
      <c r="AI73" s="160">
        <f t="shared" si="25"/>
        <v>1300</v>
      </c>
      <c r="AJ73" s="160">
        <f t="shared" si="25"/>
        <v>1300</v>
      </c>
      <c r="AK73" s="160">
        <f t="shared" si="25"/>
        <v>1300</v>
      </c>
      <c r="AL73" s="160">
        <f t="shared" si="25"/>
        <v>1300</v>
      </c>
      <c r="AM73" s="160">
        <f t="shared" si="25"/>
        <v>1300</v>
      </c>
      <c r="AN73" s="160">
        <f t="shared" si="25"/>
        <v>1300</v>
      </c>
      <c r="AO73" s="160">
        <f t="shared" si="25"/>
        <v>1300</v>
      </c>
      <c r="AP73" s="160">
        <f t="shared" si="25"/>
        <v>1300</v>
      </c>
      <c r="AQ73" s="160">
        <f t="shared" si="25"/>
        <v>1300</v>
      </c>
      <c r="AR73" s="160">
        <f t="shared" si="25"/>
        <v>1300</v>
      </c>
      <c r="AS73" s="160">
        <f t="shared" si="25"/>
        <v>1300</v>
      </c>
      <c r="AT73" s="160">
        <f t="shared" si="25"/>
        <v>1300</v>
      </c>
      <c r="AU73" s="160">
        <f t="shared" si="25"/>
        <v>1300</v>
      </c>
      <c r="AV73" s="160">
        <f t="shared" si="25"/>
        <v>1300</v>
      </c>
      <c r="AW73" s="160">
        <f t="shared" si="25"/>
        <v>1300</v>
      </c>
      <c r="AX73" s="160">
        <f t="shared" si="25"/>
        <v>1300</v>
      </c>
      <c r="AY73" s="160">
        <f t="shared" si="25"/>
        <v>1300</v>
      </c>
      <c r="AZ73" s="160">
        <f t="shared" si="25"/>
        <v>1300</v>
      </c>
      <c r="BA73" s="160">
        <f t="shared" si="25"/>
        <v>1300</v>
      </c>
      <c r="BB73" s="160">
        <f t="shared" si="25"/>
        <v>1300</v>
      </c>
    </row>
    <row r="74" spans="1:54" s="64" customFormat="1" ht="16">
      <c r="A74" s="156" t="s">
        <v>72</v>
      </c>
      <c r="B74" s="294">
        <v>0</v>
      </c>
      <c r="C74" s="159">
        <f t="shared" si="16"/>
        <v>0</v>
      </c>
      <c r="D74" s="160">
        <f t="shared" si="24"/>
        <v>0</v>
      </c>
      <c r="E74" s="160">
        <f t="shared" si="25"/>
        <v>0</v>
      </c>
      <c r="F74" s="160">
        <f t="shared" si="25"/>
        <v>0</v>
      </c>
      <c r="G74" s="160">
        <f t="shared" si="25"/>
        <v>0</v>
      </c>
      <c r="H74" s="160">
        <f t="shared" si="25"/>
        <v>0</v>
      </c>
      <c r="I74" s="160">
        <f t="shared" si="25"/>
        <v>0</v>
      </c>
      <c r="J74" s="160">
        <f t="shared" si="25"/>
        <v>0</v>
      </c>
      <c r="K74" s="160">
        <f t="shared" si="25"/>
        <v>0</v>
      </c>
      <c r="L74" s="160">
        <f t="shared" si="25"/>
        <v>0</v>
      </c>
      <c r="M74" s="160">
        <f t="shared" si="25"/>
        <v>0</v>
      </c>
      <c r="N74" s="160">
        <f t="shared" si="25"/>
        <v>0</v>
      </c>
      <c r="O74" s="160">
        <f t="shared" si="25"/>
        <v>0</v>
      </c>
      <c r="P74" s="160">
        <f t="shared" si="25"/>
        <v>0</v>
      </c>
      <c r="Q74" s="160">
        <f t="shared" si="25"/>
        <v>0</v>
      </c>
      <c r="R74" s="160">
        <f t="shared" si="25"/>
        <v>0</v>
      </c>
      <c r="S74" s="160">
        <f t="shared" si="25"/>
        <v>0</v>
      </c>
      <c r="T74" s="160">
        <f t="shared" si="25"/>
        <v>0</v>
      </c>
      <c r="U74" s="160">
        <f t="shared" si="25"/>
        <v>0</v>
      </c>
      <c r="V74" s="160">
        <f t="shared" si="25"/>
        <v>0</v>
      </c>
      <c r="W74" s="160">
        <f t="shared" si="25"/>
        <v>0</v>
      </c>
      <c r="X74" s="160">
        <f t="shared" si="25"/>
        <v>0</v>
      </c>
      <c r="Y74" s="160">
        <f t="shared" si="25"/>
        <v>0</v>
      </c>
      <c r="Z74" s="160">
        <f t="shared" si="25"/>
        <v>0</v>
      </c>
      <c r="AA74" s="160">
        <f t="shared" si="25"/>
        <v>0</v>
      </c>
      <c r="AB74" s="160">
        <f t="shared" si="25"/>
        <v>0</v>
      </c>
      <c r="AC74" s="160">
        <f t="shared" si="25"/>
        <v>0</v>
      </c>
      <c r="AD74" s="160">
        <f t="shared" si="25"/>
        <v>0</v>
      </c>
      <c r="AE74" s="160">
        <f t="shared" si="25"/>
        <v>0</v>
      </c>
      <c r="AF74" s="160">
        <f t="shared" si="25"/>
        <v>0</v>
      </c>
      <c r="AG74" s="160">
        <f t="shared" si="25"/>
        <v>0</v>
      </c>
      <c r="AH74" s="160">
        <f t="shared" si="25"/>
        <v>0</v>
      </c>
      <c r="AI74" s="160">
        <f t="shared" si="25"/>
        <v>0</v>
      </c>
      <c r="AJ74" s="160">
        <f t="shared" si="25"/>
        <v>0</v>
      </c>
      <c r="AK74" s="160">
        <f t="shared" si="25"/>
        <v>0</v>
      </c>
      <c r="AL74" s="160">
        <f t="shared" si="25"/>
        <v>0</v>
      </c>
      <c r="AM74" s="160">
        <f t="shared" si="25"/>
        <v>0</v>
      </c>
      <c r="AN74" s="160">
        <f t="shared" si="25"/>
        <v>0</v>
      </c>
      <c r="AO74" s="160">
        <f t="shared" si="25"/>
        <v>0</v>
      </c>
      <c r="AP74" s="160">
        <f t="shared" si="25"/>
        <v>0</v>
      </c>
      <c r="AQ74" s="160">
        <f t="shared" si="25"/>
        <v>0</v>
      </c>
      <c r="AR74" s="160">
        <f t="shared" si="25"/>
        <v>0</v>
      </c>
      <c r="AS74" s="160">
        <f t="shared" si="25"/>
        <v>0</v>
      </c>
      <c r="AT74" s="160">
        <f t="shared" si="25"/>
        <v>0</v>
      </c>
      <c r="AU74" s="160">
        <f t="shared" si="25"/>
        <v>0</v>
      </c>
      <c r="AV74" s="160">
        <f t="shared" si="25"/>
        <v>0</v>
      </c>
      <c r="AW74" s="160">
        <f t="shared" si="25"/>
        <v>0</v>
      </c>
      <c r="AX74" s="160">
        <f t="shared" si="25"/>
        <v>0</v>
      </c>
      <c r="AY74" s="160">
        <f t="shared" si="25"/>
        <v>0</v>
      </c>
      <c r="AZ74" s="160">
        <f t="shared" si="25"/>
        <v>0</v>
      </c>
      <c r="BA74" s="160">
        <f t="shared" si="25"/>
        <v>0</v>
      </c>
      <c r="BB74" s="160">
        <f t="shared" si="25"/>
        <v>0</v>
      </c>
    </row>
    <row r="75" spans="1:54" s="64" customFormat="1" ht="16">
      <c r="A75" s="156" t="s">
        <v>73</v>
      </c>
      <c r="B75" s="294">
        <v>175</v>
      </c>
      <c r="C75" s="159">
        <f t="shared" si="16"/>
        <v>175</v>
      </c>
      <c r="D75" s="160">
        <f t="shared" si="24"/>
        <v>175</v>
      </c>
      <c r="E75" s="160">
        <f t="shared" si="25"/>
        <v>175</v>
      </c>
      <c r="F75" s="160">
        <f t="shared" si="25"/>
        <v>175</v>
      </c>
      <c r="G75" s="160">
        <f t="shared" si="25"/>
        <v>175</v>
      </c>
      <c r="H75" s="160">
        <f t="shared" si="25"/>
        <v>175</v>
      </c>
      <c r="I75" s="160">
        <f t="shared" si="25"/>
        <v>175</v>
      </c>
      <c r="J75" s="160">
        <f t="shared" si="25"/>
        <v>175</v>
      </c>
      <c r="K75" s="160">
        <f t="shared" si="25"/>
        <v>175</v>
      </c>
      <c r="L75" s="160">
        <f t="shared" si="25"/>
        <v>175</v>
      </c>
      <c r="M75" s="160">
        <f t="shared" si="25"/>
        <v>175</v>
      </c>
      <c r="N75" s="160">
        <f t="shared" si="25"/>
        <v>175</v>
      </c>
      <c r="O75" s="160">
        <f t="shared" si="25"/>
        <v>175</v>
      </c>
      <c r="P75" s="160">
        <f t="shared" si="25"/>
        <v>175</v>
      </c>
      <c r="Q75" s="160">
        <f t="shared" si="25"/>
        <v>175</v>
      </c>
      <c r="R75" s="160">
        <f t="shared" si="25"/>
        <v>175</v>
      </c>
      <c r="S75" s="160">
        <f t="shared" si="25"/>
        <v>175</v>
      </c>
      <c r="T75" s="160">
        <f t="shared" si="25"/>
        <v>175</v>
      </c>
      <c r="U75" s="160">
        <f t="shared" si="25"/>
        <v>175</v>
      </c>
      <c r="V75" s="160">
        <f t="shared" si="25"/>
        <v>175</v>
      </c>
      <c r="W75" s="160">
        <f t="shared" si="25"/>
        <v>175</v>
      </c>
      <c r="X75" s="160">
        <f t="shared" si="25"/>
        <v>175</v>
      </c>
      <c r="Y75" s="160">
        <f t="shared" ref="Y75:BB75" si="26">X75</f>
        <v>175</v>
      </c>
      <c r="Z75" s="160">
        <f t="shared" si="26"/>
        <v>175</v>
      </c>
      <c r="AA75" s="160">
        <f t="shared" si="26"/>
        <v>175</v>
      </c>
      <c r="AB75" s="160">
        <f t="shared" si="26"/>
        <v>175</v>
      </c>
      <c r="AC75" s="160">
        <f t="shared" si="26"/>
        <v>175</v>
      </c>
      <c r="AD75" s="160">
        <f t="shared" si="26"/>
        <v>175</v>
      </c>
      <c r="AE75" s="160">
        <f t="shared" si="26"/>
        <v>175</v>
      </c>
      <c r="AF75" s="160">
        <f t="shared" si="26"/>
        <v>175</v>
      </c>
      <c r="AG75" s="160">
        <f t="shared" si="26"/>
        <v>175</v>
      </c>
      <c r="AH75" s="160">
        <f t="shared" si="26"/>
        <v>175</v>
      </c>
      <c r="AI75" s="160">
        <f t="shared" si="26"/>
        <v>175</v>
      </c>
      <c r="AJ75" s="160">
        <f t="shared" si="26"/>
        <v>175</v>
      </c>
      <c r="AK75" s="160">
        <f t="shared" si="26"/>
        <v>175</v>
      </c>
      <c r="AL75" s="160">
        <f t="shared" si="26"/>
        <v>175</v>
      </c>
      <c r="AM75" s="160">
        <f t="shared" si="26"/>
        <v>175</v>
      </c>
      <c r="AN75" s="160">
        <f t="shared" si="26"/>
        <v>175</v>
      </c>
      <c r="AO75" s="160">
        <f t="shared" si="26"/>
        <v>175</v>
      </c>
      <c r="AP75" s="160">
        <f t="shared" si="26"/>
        <v>175</v>
      </c>
      <c r="AQ75" s="160">
        <f t="shared" si="26"/>
        <v>175</v>
      </c>
      <c r="AR75" s="160">
        <f t="shared" si="26"/>
        <v>175</v>
      </c>
      <c r="AS75" s="160">
        <f t="shared" si="26"/>
        <v>175</v>
      </c>
      <c r="AT75" s="160">
        <f t="shared" si="26"/>
        <v>175</v>
      </c>
      <c r="AU75" s="160">
        <f t="shared" si="26"/>
        <v>175</v>
      </c>
      <c r="AV75" s="160">
        <f t="shared" si="26"/>
        <v>175</v>
      </c>
      <c r="AW75" s="160">
        <f t="shared" si="26"/>
        <v>175</v>
      </c>
      <c r="AX75" s="160">
        <f t="shared" si="26"/>
        <v>175</v>
      </c>
      <c r="AY75" s="160">
        <f t="shared" si="26"/>
        <v>175</v>
      </c>
      <c r="AZ75" s="160">
        <f t="shared" si="26"/>
        <v>175</v>
      </c>
      <c r="BA75" s="160">
        <f t="shared" si="26"/>
        <v>175</v>
      </c>
      <c r="BB75" s="160">
        <f t="shared" si="26"/>
        <v>175</v>
      </c>
    </row>
    <row r="76" spans="1:54" s="64" customFormat="1" ht="16">
      <c r="A76" s="156"/>
      <c r="B76" s="158"/>
      <c r="C76" s="159"/>
      <c r="D76" s="160"/>
      <c r="E76" s="160"/>
      <c r="F76" s="161"/>
      <c r="G76" s="159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1"/>
      <c r="S76" s="159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1"/>
      <c r="AE76" s="159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1"/>
      <c r="AQ76" s="159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1"/>
    </row>
    <row r="77" spans="1:54" s="146" customFormat="1" ht="16">
      <c r="A77" s="157" t="s">
        <v>52</v>
      </c>
      <c r="B77" s="162"/>
      <c r="C77" s="256">
        <f>SUM(C64:C76)</f>
        <v>2525</v>
      </c>
      <c r="D77" s="256">
        <f t="shared" ref="D77:BB77" si="27">SUM(D64:D76)</f>
        <v>2525</v>
      </c>
      <c r="E77" s="256">
        <f t="shared" si="27"/>
        <v>2525</v>
      </c>
      <c r="F77" s="256">
        <f t="shared" si="27"/>
        <v>2525</v>
      </c>
      <c r="G77" s="256">
        <f t="shared" si="27"/>
        <v>2525</v>
      </c>
      <c r="H77" s="256">
        <f t="shared" si="27"/>
        <v>2525</v>
      </c>
      <c r="I77" s="256">
        <f t="shared" si="27"/>
        <v>2525</v>
      </c>
      <c r="J77" s="256">
        <f t="shared" si="27"/>
        <v>2525</v>
      </c>
      <c r="K77" s="256">
        <f t="shared" si="27"/>
        <v>2525</v>
      </c>
      <c r="L77" s="256">
        <f t="shared" si="27"/>
        <v>2525</v>
      </c>
      <c r="M77" s="256">
        <f t="shared" si="27"/>
        <v>2525</v>
      </c>
      <c r="N77" s="256">
        <f t="shared" si="27"/>
        <v>2525</v>
      </c>
      <c r="O77" s="256">
        <f t="shared" si="27"/>
        <v>2525</v>
      </c>
      <c r="P77" s="256">
        <f t="shared" si="27"/>
        <v>2525</v>
      </c>
      <c r="Q77" s="256">
        <f t="shared" si="27"/>
        <v>2525</v>
      </c>
      <c r="R77" s="256">
        <f t="shared" si="27"/>
        <v>2525</v>
      </c>
      <c r="S77" s="256">
        <f t="shared" si="27"/>
        <v>2525</v>
      </c>
      <c r="T77" s="256">
        <f t="shared" si="27"/>
        <v>2525</v>
      </c>
      <c r="U77" s="256">
        <f t="shared" si="27"/>
        <v>2525</v>
      </c>
      <c r="V77" s="256">
        <f t="shared" si="27"/>
        <v>2525</v>
      </c>
      <c r="W77" s="256">
        <f t="shared" si="27"/>
        <v>2525</v>
      </c>
      <c r="X77" s="256">
        <f t="shared" si="27"/>
        <v>2525</v>
      </c>
      <c r="Y77" s="256">
        <f t="shared" si="27"/>
        <v>2525</v>
      </c>
      <c r="Z77" s="256">
        <f t="shared" si="27"/>
        <v>2525</v>
      </c>
      <c r="AA77" s="256">
        <f t="shared" si="27"/>
        <v>2525</v>
      </c>
      <c r="AB77" s="256">
        <f t="shared" si="27"/>
        <v>2525</v>
      </c>
      <c r="AC77" s="256">
        <f t="shared" si="27"/>
        <v>2525</v>
      </c>
      <c r="AD77" s="256">
        <f t="shared" si="27"/>
        <v>2525</v>
      </c>
      <c r="AE77" s="256">
        <f t="shared" si="27"/>
        <v>2525</v>
      </c>
      <c r="AF77" s="256">
        <f t="shared" si="27"/>
        <v>2525</v>
      </c>
      <c r="AG77" s="256">
        <f t="shared" si="27"/>
        <v>2525</v>
      </c>
      <c r="AH77" s="256">
        <f t="shared" si="27"/>
        <v>2525</v>
      </c>
      <c r="AI77" s="256">
        <f t="shared" si="27"/>
        <v>2525</v>
      </c>
      <c r="AJ77" s="256">
        <f t="shared" si="27"/>
        <v>2525</v>
      </c>
      <c r="AK77" s="256">
        <f t="shared" si="27"/>
        <v>2525</v>
      </c>
      <c r="AL77" s="256">
        <f t="shared" si="27"/>
        <v>2525</v>
      </c>
      <c r="AM77" s="256">
        <f t="shared" si="27"/>
        <v>2525</v>
      </c>
      <c r="AN77" s="256">
        <f t="shared" si="27"/>
        <v>2525</v>
      </c>
      <c r="AO77" s="256">
        <f t="shared" si="27"/>
        <v>2525</v>
      </c>
      <c r="AP77" s="256">
        <f t="shared" si="27"/>
        <v>2525</v>
      </c>
      <c r="AQ77" s="256">
        <f t="shared" si="27"/>
        <v>2525</v>
      </c>
      <c r="AR77" s="256">
        <f t="shared" si="27"/>
        <v>2525</v>
      </c>
      <c r="AS77" s="256">
        <f t="shared" si="27"/>
        <v>2525</v>
      </c>
      <c r="AT77" s="256">
        <f t="shared" si="27"/>
        <v>2525</v>
      </c>
      <c r="AU77" s="256">
        <f t="shared" si="27"/>
        <v>2525</v>
      </c>
      <c r="AV77" s="256">
        <f t="shared" si="27"/>
        <v>2525</v>
      </c>
      <c r="AW77" s="256">
        <f t="shared" si="27"/>
        <v>2525</v>
      </c>
      <c r="AX77" s="256">
        <f t="shared" si="27"/>
        <v>2525</v>
      </c>
      <c r="AY77" s="256">
        <f t="shared" si="27"/>
        <v>2525</v>
      </c>
      <c r="AZ77" s="256">
        <f t="shared" si="27"/>
        <v>2525</v>
      </c>
      <c r="BA77" s="256">
        <f t="shared" si="27"/>
        <v>2525</v>
      </c>
      <c r="BB77" s="256">
        <f t="shared" si="27"/>
        <v>2525</v>
      </c>
    </row>
    <row r="78" spans="1:54" s="64" customFormat="1" ht="16">
      <c r="A78" s="38"/>
      <c r="B78" s="163"/>
      <c r="C78" s="257"/>
      <c r="D78" s="164"/>
      <c r="E78" s="164"/>
      <c r="F78" s="261"/>
      <c r="G78" s="257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261"/>
      <c r="S78" s="257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261"/>
      <c r="AE78" s="257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261"/>
      <c r="AQ78" s="257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261"/>
    </row>
    <row r="79" spans="1:54" s="64" customFormat="1" ht="16">
      <c r="A79" s="53" t="s">
        <v>24</v>
      </c>
      <c r="B79" s="169"/>
      <c r="C79" s="258"/>
      <c r="D79" s="170"/>
      <c r="E79" s="170"/>
      <c r="F79" s="262"/>
      <c r="G79" s="258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262"/>
      <c r="S79" s="258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262"/>
      <c r="AE79" s="258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262"/>
      <c r="AQ79" s="258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262"/>
    </row>
    <row r="80" spans="1:54" s="64" customFormat="1" ht="16">
      <c r="A80" s="171" t="s">
        <v>34</v>
      </c>
      <c r="B80" s="292">
        <v>55</v>
      </c>
      <c r="C80" s="258">
        <f>B80</f>
        <v>55</v>
      </c>
      <c r="D80" s="170">
        <v>55</v>
      </c>
      <c r="E80" s="170">
        <v>55</v>
      </c>
      <c r="F80" s="262">
        <v>55</v>
      </c>
      <c r="G80" s="258">
        <v>55</v>
      </c>
      <c r="H80" s="170">
        <v>55</v>
      </c>
      <c r="I80" s="170">
        <v>55</v>
      </c>
      <c r="J80" s="170">
        <v>55</v>
      </c>
      <c r="K80" s="170">
        <v>55</v>
      </c>
      <c r="L80" s="170">
        <v>55</v>
      </c>
      <c r="M80" s="170">
        <v>55</v>
      </c>
      <c r="N80" s="170">
        <v>55</v>
      </c>
      <c r="O80" s="170">
        <v>55</v>
      </c>
      <c r="P80" s="170">
        <v>55</v>
      </c>
      <c r="Q80" s="170">
        <v>55</v>
      </c>
      <c r="R80" s="262">
        <v>55</v>
      </c>
      <c r="S80" s="258">
        <v>55</v>
      </c>
      <c r="T80" s="170">
        <v>55</v>
      </c>
      <c r="U80" s="170">
        <v>55</v>
      </c>
      <c r="V80" s="170">
        <v>55</v>
      </c>
      <c r="W80" s="170">
        <v>55</v>
      </c>
      <c r="X80" s="170">
        <v>55</v>
      </c>
      <c r="Y80" s="170">
        <v>55</v>
      </c>
      <c r="Z80" s="170">
        <v>55</v>
      </c>
      <c r="AA80" s="170">
        <v>55</v>
      </c>
      <c r="AB80" s="170">
        <v>55</v>
      </c>
      <c r="AC80" s="170">
        <v>55</v>
      </c>
      <c r="AD80" s="262">
        <v>55</v>
      </c>
      <c r="AE80" s="258">
        <v>55</v>
      </c>
      <c r="AF80" s="170">
        <v>55</v>
      </c>
      <c r="AG80" s="170">
        <v>55</v>
      </c>
      <c r="AH80" s="170">
        <v>55</v>
      </c>
      <c r="AI80" s="170">
        <v>55</v>
      </c>
      <c r="AJ80" s="170">
        <v>55</v>
      </c>
      <c r="AK80" s="170">
        <v>55</v>
      </c>
      <c r="AL80" s="170">
        <v>55</v>
      </c>
      <c r="AM80" s="170">
        <v>55</v>
      </c>
      <c r="AN80" s="170">
        <v>55</v>
      </c>
      <c r="AO80" s="170">
        <v>55</v>
      </c>
      <c r="AP80" s="262">
        <v>55</v>
      </c>
      <c r="AQ80" s="258">
        <v>55</v>
      </c>
      <c r="AR80" s="170">
        <v>55</v>
      </c>
      <c r="AS80" s="170">
        <v>55</v>
      </c>
      <c r="AT80" s="170">
        <v>55</v>
      </c>
      <c r="AU80" s="170">
        <v>55</v>
      </c>
      <c r="AV80" s="170">
        <v>55</v>
      </c>
      <c r="AW80" s="170">
        <v>55</v>
      </c>
      <c r="AX80" s="170">
        <v>55</v>
      </c>
      <c r="AY80" s="170">
        <v>55</v>
      </c>
      <c r="AZ80" s="170">
        <v>55</v>
      </c>
      <c r="BA80" s="170">
        <v>55</v>
      </c>
      <c r="BB80" s="262">
        <v>55</v>
      </c>
    </row>
    <row r="81" spans="1:54" s="64" customFormat="1" ht="16">
      <c r="A81" s="171" t="s">
        <v>37</v>
      </c>
      <c r="B81" s="292">
        <v>35</v>
      </c>
      <c r="C81" s="258">
        <f>B81</f>
        <v>35</v>
      </c>
      <c r="D81" s="170">
        <v>32</v>
      </c>
      <c r="E81" s="170">
        <v>32</v>
      </c>
      <c r="F81" s="262">
        <v>32</v>
      </c>
      <c r="G81" s="258">
        <v>32</v>
      </c>
      <c r="H81" s="170">
        <v>32</v>
      </c>
      <c r="I81" s="170">
        <v>32</v>
      </c>
      <c r="J81" s="170">
        <v>32</v>
      </c>
      <c r="K81" s="170">
        <v>32</v>
      </c>
      <c r="L81" s="170">
        <v>32</v>
      </c>
      <c r="M81" s="170">
        <v>32</v>
      </c>
      <c r="N81" s="170">
        <v>32</v>
      </c>
      <c r="O81" s="170">
        <v>32</v>
      </c>
      <c r="P81" s="170">
        <v>32</v>
      </c>
      <c r="Q81" s="170">
        <v>32</v>
      </c>
      <c r="R81" s="262">
        <v>32</v>
      </c>
      <c r="S81" s="258">
        <v>32</v>
      </c>
      <c r="T81" s="170">
        <v>32</v>
      </c>
      <c r="U81" s="170">
        <v>32</v>
      </c>
      <c r="V81" s="170">
        <v>32</v>
      </c>
      <c r="W81" s="170">
        <v>32</v>
      </c>
      <c r="X81" s="170">
        <v>32</v>
      </c>
      <c r="Y81" s="170">
        <v>32</v>
      </c>
      <c r="Z81" s="170">
        <v>32</v>
      </c>
      <c r="AA81" s="170">
        <v>32</v>
      </c>
      <c r="AB81" s="170">
        <v>32</v>
      </c>
      <c r="AC81" s="170">
        <v>32</v>
      </c>
      <c r="AD81" s="262">
        <v>32</v>
      </c>
      <c r="AE81" s="258">
        <v>32</v>
      </c>
      <c r="AF81" s="170">
        <v>32</v>
      </c>
      <c r="AG81" s="170">
        <v>32</v>
      </c>
      <c r="AH81" s="170">
        <v>32</v>
      </c>
      <c r="AI81" s="170">
        <v>32</v>
      </c>
      <c r="AJ81" s="170">
        <v>32</v>
      </c>
      <c r="AK81" s="170">
        <v>32</v>
      </c>
      <c r="AL81" s="170">
        <v>32</v>
      </c>
      <c r="AM81" s="170">
        <v>32</v>
      </c>
      <c r="AN81" s="170">
        <v>32</v>
      </c>
      <c r="AO81" s="170">
        <v>32</v>
      </c>
      <c r="AP81" s="262">
        <v>32</v>
      </c>
      <c r="AQ81" s="258">
        <v>32</v>
      </c>
      <c r="AR81" s="170">
        <v>32</v>
      </c>
      <c r="AS81" s="170">
        <v>32</v>
      </c>
      <c r="AT81" s="170">
        <v>32</v>
      </c>
      <c r="AU81" s="170">
        <v>32</v>
      </c>
      <c r="AV81" s="170">
        <v>32</v>
      </c>
      <c r="AW81" s="170">
        <v>32</v>
      </c>
      <c r="AX81" s="170">
        <v>32</v>
      </c>
      <c r="AY81" s="170">
        <v>32</v>
      </c>
      <c r="AZ81" s="170">
        <v>32</v>
      </c>
      <c r="BA81" s="170">
        <v>32</v>
      </c>
      <c r="BB81" s="262">
        <v>32</v>
      </c>
    </row>
    <row r="82" spans="1:54" s="64" customFormat="1" ht="16">
      <c r="A82" s="171" t="s">
        <v>38</v>
      </c>
      <c r="B82" s="292">
        <v>55</v>
      </c>
      <c r="C82" s="258">
        <f>B82</f>
        <v>55</v>
      </c>
      <c r="D82" s="170">
        <v>45</v>
      </c>
      <c r="E82" s="170">
        <v>45</v>
      </c>
      <c r="F82" s="262">
        <v>45</v>
      </c>
      <c r="G82" s="258">
        <v>45</v>
      </c>
      <c r="H82" s="170">
        <v>45</v>
      </c>
      <c r="I82" s="170">
        <v>45</v>
      </c>
      <c r="J82" s="170">
        <v>45</v>
      </c>
      <c r="K82" s="170">
        <v>45</v>
      </c>
      <c r="L82" s="170">
        <v>45</v>
      </c>
      <c r="M82" s="170">
        <v>45</v>
      </c>
      <c r="N82" s="170">
        <v>45</v>
      </c>
      <c r="O82" s="170">
        <v>45</v>
      </c>
      <c r="P82" s="170">
        <v>45</v>
      </c>
      <c r="Q82" s="170">
        <v>45</v>
      </c>
      <c r="R82" s="262">
        <v>45</v>
      </c>
      <c r="S82" s="258">
        <v>45</v>
      </c>
      <c r="T82" s="170">
        <v>45</v>
      </c>
      <c r="U82" s="170">
        <v>45</v>
      </c>
      <c r="V82" s="170">
        <v>45</v>
      </c>
      <c r="W82" s="170">
        <v>45</v>
      </c>
      <c r="X82" s="170">
        <v>45</v>
      </c>
      <c r="Y82" s="170">
        <v>45</v>
      </c>
      <c r="Z82" s="170">
        <v>45</v>
      </c>
      <c r="AA82" s="170">
        <v>45</v>
      </c>
      <c r="AB82" s="170">
        <v>45</v>
      </c>
      <c r="AC82" s="170">
        <v>45</v>
      </c>
      <c r="AD82" s="262">
        <v>45</v>
      </c>
      <c r="AE82" s="258">
        <v>45</v>
      </c>
      <c r="AF82" s="170">
        <v>45</v>
      </c>
      <c r="AG82" s="170">
        <v>45</v>
      </c>
      <c r="AH82" s="170">
        <v>45</v>
      </c>
      <c r="AI82" s="170">
        <v>45</v>
      </c>
      <c r="AJ82" s="170">
        <v>45</v>
      </c>
      <c r="AK82" s="170">
        <v>45</v>
      </c>
      <c r="AL82" s="170">
        <v>45</v>
      </c>
      <c r="AM82" s="170">
        <v>45</v>
      </c>
      <c r="AN82" s="170">
        <v>45</v>
      </c>
      <c r="AO82" s="170">
        <v>45</v>
      </c>
      <c r="AP82" s="262">
        <v>45</v>
      </c>
      <c r="AQ82" s="258">
        <v>45</v>
      </c>
      <c r="AR82" s="170">
        <v>45</v>
      </c>
      <c r="AS82" s="170">
        <v>45</v>
      </c>
      <c r="AT82" s="170">
        <v>45</v>
      </c>
      <c r="AU82" s="170">
        <v>45</v>
      </c>
      <c r="AV82" s="170">
        <v>45</v>
      </c>
      <c r="AW82" s="170">
        <v>45</v>
      </c>
      <c r="AX82" s="170">
        <v>45</v>
      </c>
      <c r="AY82" s="170">
        <v>45</v>
      </c>
      <c r="AZ82" s="170">
        <v>45</v>
      </c>
      <c r="BA82" s="170">
        <v>45</v>
      </c>
      <c r="BB82" s="262">
        <v>45</v>
      </c>
    </row>
    <row r="83" spans="1:54" s="64" customFormat="1" ht="16">
      <c r="A83" s="291" t="s">
        <v>76</v>
      </c>
      <c r="B83" s="292">
        <v>23</v>
      </c>
      <c r="C83" s="258">
        <f>B83</f>
        <v>23</v>
      </c>
      <c r="D83" s="170"/>
      <c r="E83" s="170"/>
      <c r="F83" s="262"/>
      <c r="G83" s="258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262"/>
      <c r="S83" s="258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262"/>
      <c r="AE83" s="258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262"/>
      <c r="AQ83" s="258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262"/>
    </row>
    <row r="84" spans="1:54" s="64" customFormat="1" ht="16">
      <c r="A84" s="291" t="s">
        <v>79</v>
      </c>
      <c r="B84" s="292">
        <v>0</v>
      </c>
      <c r="C84" s="258">
        <f>B84</f>
        <v>0</v>
      </c>
      <c r="D84" s="170"/>
      <c r="E84" s="170"/>
      <c r="F84" s="262"/>
      <c r="G84" s="258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262"/>
      <c r="S84" s="258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262"/>
      <c r="AE84" s="258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262"/>
      <c r="AQ84" s="258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262"/>
    </row>
    <row r="85" spans="1:54" s="64" customFormat="1" ht="16">
      <c r="A85" s="171" t="s">
        <v>39</v>
      </c>
      <c r="B85" s="292">
        <v>10</v>
      </c>
      <c r="C85" s="258">
        <v>10</v>
      </c>
      <c r="D85" s="170">
        <v>10</v>
      </c>
      <c r="E85" s="170">
        <v>10</v>
      </c>
      <c r="F85" s="262">
        <v>10</v>
      </c>
      <c r="G85" s="258">
        <v>10</v>
      </c>
      <c r="H85" s="170">
        <v>10</v>
      </c>
      <c r="I85" s="170">
        <v>10</v>
      </c>
      <c r="J85" s="170">
        <v>10</v>
      </c>
      <c r="K85" s="170">
        <v>10</v>
      </c>
      <c r="L85" s="170">
        <v>10</v>
      </c>
      <c r="M85" s="170">
        <v>10</v>
      </c>
      <c r="N85" s="170">
        <v>10</v>
      </c>
      <c r="O85" s="170">
        <v>10</v>
      </c>
      <c r="P85" s="170">
        <v>10</v>
      </c>
      <c r="Q85" s="170">
        <v>10</v>
      </c>
      <c r="R85" s="262">
        <v>10</v>
      </c>
      <c r="S85" s="258">
        <v>10</v>
      </c>
      <c r="T85" s="170">
        <v>10</v>
      </c>
      <c r="U85" s="170">
        <v>10</v>
      </c>
      <c r="V85" s="170">
        <v>10</v>
      </c>
      <c r="W85" s="170">
        <v>10</v>
      </c>
      <c r="X85" s="170">
        <v>10</v>
      </c>
      <c r="Y85" s="170">
        <v>10</v>
      </c>
      <c r="Z85" s="170">
        <v>10</v>
      </c>
      <c r="AA85" s="170">
        <v>10</v>
      </c>
      <c r="AB85" s="170">
        <v>10</v>
      </c>
      <c r="AC85" s="170">
        <v>10</v>
      </c>
      <c r="AD85" s="262">
        <v>10</v>
      </c>
      <c r="AE85" s="258">
        <v>10</v>
      </c>
      <c r="AF85" s="170">
        <v>10</v>
      </c>
      <c r="AG85" s="170">
        <v>10</v>
      </c>
      <c r="AH85" s="170">
        <v>10</v>
      </c>
      <c r="AI85" s="170">
        <v>10</v>
      </c>
      <c r="AJ85" s="170">
        <v>10</v>
      </c>
      <c r="AK85" s="170">
        <v>10</v>
      </c>
      <c r="AL85" s="170">
        <v>10</v>
      </c>
      <c r="AM85" s="170">
        <v>10</v>
      </c>
      <c r="AN85" s="170">
        <v>10</v>
      </c>
      <c r="AO85" s="170">
        <v>10</v>
      </c>
      <c r="AP85" s="262">
        <v>10</v>
      </c>
      <c r="AQ85" s="258">
        <v>10</v>
      </c>
      <c r="AR85" s="170">
        <v>10</v>
      </c>
      <c r="AS85" s="170">
        <v>10</v>
      </c>
      <c r="AT85" s="170">
        <v>10</v>
      </c>
      <c r="AU85" s="170">
        <v>10</v>
      </c>
      <c r="AV85" s="170">
        <v>10</v>
      </c>
      <c r="AW85" s="170">
        <v>10</v>
      </c>
      <c r="AX85" s="170">
        <v>10</v>
      </c>
      <c r="AY85" s="170">
        <v>10</v>
      </c>
      <c r="AZ85" s="170">
        <v>10</v>
      </c>
      <c r="BA85" s="170">
        <v>10</v>
      </c>
      <c r="BB85" s="262">
        <v>10</v>
      </c>
    </row>
    <row r="86" spans="1:54" s="64" customFormat="1" ht="16">
      <c r="A86" s="171"/>
      <c r="B86" s="169"/>
      <c r="C86" s="258"/>
      <c r="D86" s="170"/>
      <c r="E86" s="170"/>
      <c r="F86" s="262"/>
      <c r="G86" s="258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262"/>
      <c r="S86" s="258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262"/>
      <c r="AE86" s="258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262"/>
      <c r="AQ86" s="258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262"/>
    </row>
    <row r="87" spans="1:54" s="146" customFormat="1" ht="16">
      <c r="A87" s="53" t="s">
        <v>53</v>
      </c>
      <c r="B87" s="172"/>
      <c r="C87" s="259">
        <f>SUM(C80:C86)</f>
        <v>178</v>
      </c>
      <c r="D87" s="259">
        <f t="shared" ref="D87:BB87" si="28">SUM(D80:D86)</f>
        <v>142</v>
      </c>
      <c r="E87" s="259">
        <f t="shared" si="28"/>
        <v>142</v>
      </c>
      <c r="F87" s="259">
        <f t="shared" si="28"/>
        <v>142</v>
      </c>
      <c r="G87" s="259">
        <f t="shared" si="28"/>
        <v>142</v>
      </c>
      <c r="H87" s="259">
        <f t="shared" si="28"/>
        <v>142</v>
      </c>
      <c r="I87" s="259">
        <f t="shared" si="28"/>
        <v>142</v>
      </c>
      <c r="J87" s="259">
        <f t="shared" si="28"/>
        <v>142</v>
      </c>
      <c r="K87" s="259">
        <f t="shared" si="28"/>
        <v>142</v>
      </c>
      <c r="L87" s="259">
        <f t="shared" si="28"/>
        <v>142</v>
      </c>
      <c r="M87" s="259">
        <f t="shared" si="28"/>
        <v>142</v>
      </c>
      <c r="N87" s="259">
        <f t="shared" si="28"/>
        <v>142</v>
      </c>
      <c r="O87" s="259">
        <f t="shared" si="28"/>
        <v>142</v>
      </c>
      <c r="P87" s="259">
        <f t="shared" si="28"/>
        <v>142</v>
      </c>
      <c r="Q87" s="259">
        <f t="shared" si="28"/>
        <v>142</v>
      </c>
      <c r="R87" s="259">
        <f t="shared" si="28"/>
        <v>142</v>
      </c>
      <c r="S87" s="259">
        <f t="shared" si="28"/>
        <v>142</v>
      </c>
      <c r="T87" s="259">
        <f t="shared" si="28"/>
        <v>142</v>
      </c>
      <c r="U87" s="259">
        <f t="shared" si="28"/>
        <v>142</v>
      </c>
      <c r="V87" s="259">
        <f t="shared" si="28"/>
        <v>142</v>
      </c>
      <c r="W87" s="259">
        <f t="shared" si="28"/>
        <v>142</v>
      </c>
      <c r="X87" s="259">
        <f t="shared" si="28"/>
        <v>142</v>
      </c>
      <c r="Y87" s="259">
        <f t="shared" si="28"/>
        <v>142</v>
      </c>
      <c r="Z87" s="259">
        <f t="shared" si="28"/>
        <v>142</v>
      </c>
      <c r="AA87" s="259">
        <f t="shared" si="28"/>
        <v>142</v>
      </c>
      <c r="AB87" s="259">
        <f t="shared" si="28"/>
        <v>142</v>
      </c>
      <c r="AC87" s="259">
        <f t="shared" si="28"/>
        <v>142</v>
      </c>
      <c r="AD87" s="259">
        <f t="shared" si="28"/>
        <v>142</v>
      </c>
      <c r="AE87" s="259">
        <f t="shared" si="28"/>
        <v>142</v>
      </c>
      <c r="AF87" s="259">
        <f t="shared" si="28"/>
        <v>142</v>
      </c>
      <c r="AG87" s="259">
        <f t="shared" si="28"/>
        <v>142</v>
      </c>
      <c r="AH87" s="259">
        <f t="shared" si="28"/>
        <v>142</v>
      </c>
      <c r="AI87" s="259">
        <f t="shared" si="28"/>
        <v>142</v>
      </c>
      <c r="AJ87" s="259">
        <f t="shared" si="28"/>
        <v>142</v>
      </c>
      <c r="AK87" s="259">
        <f t="shared" si="28"/>
        <v>142</v>
      </c>
      <c r="AL87" s="259">
        <f t="shared" si="28"/>
        <v>142</v>
      </c>
      <c r="AM87" s="259">
        <f t="shared" si="28"/>
        <v>142</v>
      </c>
      <c r="AN87" s="259">
        <f t="shared" si="28"/>
        <v>142</v>
      </c>
      <c r="AO87" s="259">
        <f t="shared" si="28"/>
        <v>142</v>
      </c>
      <c r="AP87" s="259">
        <f t="shared" si="28"/>
        <v>142</v>
      </c>
      <c r="AQ87" s="259">
        <f t="shared" si="28"/>
        <v>142</v>
      </c>
      <c r="AR87" s="259">
        <f t="shared" si="28"/>
        <v>142</v>
      </c>
      <c r="AS87" s="259">
        <f t="shared" si="28"/>
        <v>142</v>
      </c>
      <c r="AT87" s="259">
        <f t="shared" si="28"/>
        <v>142</v>
      </c>
      <c r="AU87" s="259">
        <f t="shared" si="28"/>
        <v>142</v>
      </c>
      <c r="AV87" s="259">
        <f t="shared" si="28"/>
        <v>142</v>
      </c>
      <c r="AW87" s="259">
        <f t="shared" si="28"/>
        <v>142</v>
      </c>
      <c r="AX87" s="259">
        <f t="shared" si="28"/>
        <v>142</v>
      </c>
      <c r="AY87" s="259">
        <f t="shared" si="28"/>
        <v>142</v>
      </c>
      <c r="AZ87" s="259">
        <f t="shared" si="28"/>
        <v>142</v>
      </c>
      <c r="BA87" s="259">
        <f t="shared" si="28"/>
        <v>142</v>
      </c>
      <c r="BB87" s="259">
        <f t="shared" si="28"/>
        <v>142</v>
      </c>
    </row>
    <row r="88" spans="1:54" customFormat="1" ht="16">
      <c r="A88" s="38"/>
      <c r="B88" s="163"/>
      <c r="C88" s="257"/>
      <c r="D88" s="164"/>
      <c r="E88" s="164"/>
      <c r="F88" s="261"/>
      <c r="G88" s="257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261"/>
      <c r="S88" s="257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261"/>
      <c r="AE88" s="257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261"/>
      <c r="AQ88" s="257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261"/>
    </row>
    <row r="89" spans="1:54" customFormat="1" ht="16">
      <c r="A89" s="59" t="s">
        <v>15</v>
      </c>
      <c r="B89" s="173"/>
      <c r="C89" s="260"/>
      <c r="D89" s="174"/>
      <c r="E89" s="174"/>
      <c r="F89" s="263"/>
      <c r="G89" s="260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263"/>
      <c r="S89" s="260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263"/>
      <c r="AE89" s="260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263"/>
      <c r="AQ89" s="260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263"/>
    </row>
    <row r="90" spans="1:54" customFormat="1" ht="16">
      <c r="A90" s="175" t="s">
        <v>23</v>
      </c>
      <c r="B90" s="292">
        <v>600</v>
      </c>
      <c r="C90" s="260">
        <v>50</v>
      </c>
      <c r="D90" s="174">
        <v>50</v>
      </c>
      <c r="E90" s="174">
        <v>50</v>
      </c>
      <c r="F90" s="263">
        <v>50</v>
      </c>
      <c r="G90" s="260">
        <v>50</v>
      </c>
      <c r="H90" s="174">
        <v>50</v>
      </c>
      <c r="I90" s="174">
        <v>50</v>
      </c>
      <c r="J90" s="174">
        <v>50</v>
      </c>
      <c r="K90" s="174">
        <v>50</v>
      </c>
      <c r="L90" s="174">
        <v>50</v>
      </c>
      <c r="M90" s="174">
        <v>50</v>
      </c>
      <c r="N90" s="174">
        <v>50</v>
      </c>
      <c r="O90" s="174">
        <v>50</v>
      </c>
      <c r="P90" s="174">
        <v>50</v>
      </c>
      <c r="Q90" s="174">
        <v>50</v>
      </c>
      <c r="R90" s="263">
        <v>50</v>
      </c>
      <c r="S90" s="260">
        <v>50</v>
      </c>
      <c r="T90" s="174">
        <v>50</v>
      </c>
      <c r="U90" s="174">
        <v>50</v>
      </c>
      <c r="V90" s="174">
        <v>50</v>
      </c>
      <c r="W90" s="174">
        <v>50</v>
      </c>
      <c r="X90" s="174">
        <v>50</v>
      </c>
      <c r="Y90" s="174">
        <v>50</v>
      </c>
      <c r="Z90" s="174">
        <v>50</v>
      </c>
      <c r="AA90" s="174">
        <v>50</v>
      </c>
      <c r="AB90" s="174">
        <v>50</v>
      </c>
      <c r="AC90" s="174">
        <v>50</v>
      </c>
      <c r="AD90" s="263">
        <v>50</v>
      </c>
      <c r="AE90" s="260">
        <v>50</v>
      </c>
      <c r="AF90" s="174">
        <v>50</v>
      </c>
      <c r="AG90" s="174">
        <v>50</v>
      </c>
      <c r="AH90" s="174">
        <v>50</v>
      </c>
      <c r="AI90" s="174">
        <v>50</v>
      </c>
      <c r="AJ90" s="174">
        <v>50</v>
      </c>
      <c r="AK90" s="174">
        <v>50</v>
      </c>
      <c r="AL90" s="174">
        <v>50</v>
      </c>
      <c r="AM90" s="174">
        <v>50</v>
      </c>
      <c r="AN90" s="174">
        <v>50</v>
      </c>
      <c r="AO90" s="174">
        <v>50</v>
      </c>
      <c r="AP90" s="263">
        <v>50</v>
      </c>
      <c r="AQ90" s="260">
        <v>50</v>
      </c>
      <c r="AR90" s="174">
        <v>50</v>
      </c>
      <c r="AS90" s="174">
        <v>50</v>
      </c>
      <c r="AT90" s="174">
        <v>50</v>
      </c>
      <c r="AU90" s="174">
        <v>50</v>
      </c>
      <c r="AV90" s="174">
        <v>50</v>
      </c>
      <c r="AW90" s="174">
        <v>50</v>
      </c>
      <c r="AX90" s="174">
        <v>50</v>
      </c>
      <c r="AY90" s="174">
        <v>50</v>
      </c>
      <c r="AZ90" s="174">
        <v>50</v>
      </c>
      <c r="BA90" s="174">
        <v>50</v>
      </c>
      <c r="BB90" s="263">
        <v>50</v>
      </c>
    </row>
    <row r="91" spans="1:54" customFormat="1" ht="16">
      <c r="A91" s="290" t="s">
        <v>80</v>
      </c>
      <c r="B91" s="292">
        <v>300</v>
      </c>
      <c r="C91" s="292">
        <f>B91</f>
        <v>300</v>
      </c>
      <c r="D91" s="292">
        <f t="shared" ref="D91:BB91" si="29">C91</f>
        <v>300</v>
      </c>
      <c r="E91" s="292">
        <f t="shared" si="29"/>
        <v>300</v>
      </c>
      <c r="F91" s="292">
        <f t="shared" si="29"/>
        <v>300</v>
      </c>
      <c r="G91" s="292">
        <f t="shared" si="29"/>
        <v>300</v>
      </c>
      <c r="H91" s="292">
        <f t="shared" si="29"/>
        <v>300</v>
      </c>
      <c r="I91" s="292">
        <f t="shared" si="29"/>
        <v>300</v>
      </c>
      <c r="J91" s="292">
        <f t="shared" si="29"/>
        <v>300</v>
      </c>
      <c r="K91" s="292">
        <f t="shared" si="29"/>
        <v>300</v>
      </c>
      <c r="L91" s="292">
        <f t="shared" si="29"/>
        <v>300</v>
      </c>
      <c r="M91" s="292">
        <f t="shared" si="29"/>
        <v>300</v>
      </c>
      <c r="N91" s="292">
        <f t="shared" si="29"/>
        <v>300</v>
      </c>
      <c r="O91" s="292">
        <f t="shared" si="29"/>
        <v>300</v>
      </c>
      <c r="P91" s="292">
        <f t="shared" si="29"/>
        <v>300</v>
      </c>
      <c r="Q91" s="292">
        <f t="shared" si="29"/>
        <v>300</v>
      </c>
      <c r="R91" s="292">
        <f t="shared" si="29"/>
        <v>300</v>
      </c>
      <c r="S91" s="292">
        <f t="shared" si="29"/>
        <v>300</v>
      </c>
      <c r="T91" s="292">
        <f t="shared" si="29"/>
        <v>300</v>
      </c>
      <c r="U91" s="292">
        <f t="shared" si="29"/>
        <v>300</v>
      </c>
      <c r="V91" s="292">
        <f t="shared" si="29"/>
        <v>300</v>
      </c>
      <c r="W91" s="292">
        <f t="shared" si="29"/>
        <v>300</v>
      </c>
      <c r="X91" s="292">
        <f t="shared" si="29"/>
        <v>300</v>
      </c>
      <c r="Y91" s="292">
        <f t="shared" si="29"/>
        <v>300</v>
      </c>
      <c r="Z91" s="292">
        <f t="shared" si="29"/>
        <v>300</v>
      </c>
      <c r="AA91" s="292">
        <f t="shared" si="29"/>
        <v>300</v>
      </c>
      <c r="AB91" s="292">
        <f t="shared" si="29"/>
        <v>300</v>
      </c>
      <c r="AC91" s="292">
        <f t="shared" si="29"/>
        <v>300</v>
      </c>
      <c r="AD91" s="292">
        <f t="shared" si="29"/>
        <v>300</v>
      </c>
      <c r="AE91" s="292">
        <f t="shared" si="29"/>
        <v>300</v>
      </c>
      <c r="AF91" s="292">
        <f t="shared" si="29"/>
        <v>300</v>
      </c>
      <c r="AG91" s="292">
        <f t="shared" si="29"/>
        <v>300</v>
      </c>
      <c r="AH91" s="292">
        <f t="shared" si="29"/>
        <v>300</v>
      </c>
      <c r="AI91" s="292">
        <f t="shared" si="29"/>
        <v>300</v>
      </c>
      <c r="AJ91" s="292">
        <f t="shared" si="29"/>
        <v>300</v>
      </c>
      <c r="AK91" s="292">
        <f t="shared" si="29"/>
        <v>300</v>
      </c>
      <c r="AL91" s="292">
        <f t="shared" si="29"/>
        <v>300</v>
      </c>
      <c r="AM91" s="292">
        <f t="shared" si="29"/>
        <v>300</v>
      </c>
      <c r="AN91" s="292">
        <f t="shared" si="29"/>
        <v>300</v>
      </c>
      <c r="AO91" s="292">
        <f t="shared" si="29"/>
        <v>300</v>
      </c>
      <c r="AP91" s="292">
        <f t="shared" si="29"/>
        <v>300</v>
      </c>
      <c r="AQ91" s="292">
        <f t="shared" si="29"/>
        <v>300</v>
      </c>
      <c r="AR91" s="292">
        <f t="shared" si="29"/>
        <v>300</v>
      </c>
      <c r="AS91" s="292">
        <f t="shared" si="29"/>
        <v>300</v>
      </c>
      <c r="AT91" s="292">
        <f t="shared" si="29"/>
        <v>300</v>
      </c>
      <c r="AU91" s="292">
        <f t="shared" si="29"/>
        <v>300</v>
      </c>
      <c r="AV91" s="292">
        <f t="shared" si="29"/>
        <v>300</v>
      </c>
      <c r="AW91" s="292">
        <f t="shared" si="29"/>
        <v>300</v>
      </c>
      <c r="AX91" s="292">
        <f t="shared" si="29"/>
        <v>300</v>
      </c>
      <c r="AY91" s="292">
        <f t="shared" si="29"/>
        <v>300</v>
      </c>
      <c r="AZ91" s="292">
        <f t="shared" si="29"/>
        <v>300</v>
      </c>
      <c r="BA91" s="292">
        <f t="shared" si="29"/>
        <v>300</v>
      </c>
      <c r="BB91" s="292">
        <f t="shared" si="29"/>
        <v>300</v>
      </c>
    </row>
    <row r="92" spans="1:54" customFormat="1" ht="16">
      <c r="A92" s="290" t="s">
        <v>74</v>
      </c>
      <c r="B92" s="292">
        <v>85</v>
      </c>
      <c r="C92" s="260">
        <v>70</v>
      </c>
      <c r="D92" s="174">
        <v>70</v>
      </c>
      <c r="E92" s="174">
        <v>70</v>
      </c>
      <c r="F92" s="263">
        <v>70</v>
      </c>
      <c r="G92" s="260">
        <v>70</v>
      </c>
      <c r="H92" s="174">
        <v>70</v>
      </c>
      <c r="I92" s="174">
        <v>70</v>
      </c>
      <c r="J92" s="174">
        <v>70</v>
      </c>
      <c r="K92" s="174">
        <v>70</v>
      </c>
      <c r="L92" s="174">
        <v>70</v>
      </c>
      <c r="M92" s="174">
        <v>70</v>
      </c>
      <c r="N92" s="174">
        <v>70</v>
      </c>
      <c r="O92" s="174">
        <v>70</v>
      </c>
      <c r="P92" s="174">
        <v>70</v>
      </c>
      <c r="Q92" s="174">
        <v>70</v>
      </c>
      <c r="R92" s="263">
        <v>70</v>
      </c>
      <c r="S92" s="260">
        <v>70</v>
      </c>
      <c r="T92" s="174">
        <v>70</v>
      </c>
      <c r="U92" s="174">
        <v>70</v>
      </c>
      <c r="V92" s="174">
        <v>70</v>
      </c>
      <c r="W92" s="174">
        <v>70</v>
      </c>
      <c r="X92" s="174">
        <v>70</v>
      </c>
      <c r="Y92" s="174">
        <v>70</v>
      </c>
      <c r="Z92" s="174">
        <v>70</v>
      </c>
      <c r="AA92" s="174">
        <v>70</v>
      </c>
      <c r="AB92" s="174">
        <v>70</v>
      </c>
      <c r="AC92" s="174">
        <v>70</v>
      </c>
      <c r="AD92" s="263">
        <v>70</v>
      </c>
      <c r="AE92" s="260">
        <v>70</v>
      </c>
      <c r="AF92" s="174">
        <v>70</v>
      </c>
      <c r="AG92" s="174">
        <v>70</v>
      </c>
      <c r="AH92" s="174">
        <v>70</v>
      </c>
      <c r="AI92" s="174">
        <v>70</v>
      </c>
      <c r="AJ92" s="174">
        <v>70</v>
      </c>
      <c r="AK92" s="174">
        <v>70</v>
      </c>
      <c r="AL92" s="174">
        <v>70</v>
      </c>
      <c r="AM92" s="174">
        <v>70</v>
      </c>
      <c r="AN92" s="174">
        <v>70</v>
      </c>
      <c r="AO92" s="174">
        <v>70</v>
      </c>
      <c r="AP92" s="263">
        <v>70</v>
      </c>
      <c r="AQ92" s="260">
        <v>70</v>
      </c>
      <c r="AR92" s="174">
        <v>70</v>
      </c>
      <c r="AS92" s="174">
        <v>70</v>
      </c>
      <c r="AT92" s="174">
        <v>70</v>
      </c>
      <c r="AU92" s="174">
        <v>70</v>
      </c>
      <c r="AV92" s="174">
        <v>70</v>
      </c>
      <c r="AW92" s="174">
        <v>70</v>
      </c>
      <c r="AX92" s="174">
        <v>70</v>
      </c>
      <c r="AY92" s="174">
        <v>70</v>
      </c>
      <c r="AZ92" s="174">
        <v>70</v>
      </c>
      <c r="BA92" s="174">
        <v>70</v>
      </c>
      <c r="BB92" s="263">
        <v>70</v>
      </c>
    </row>
    <row r="93" spans="1:54" customFormat="1" ht="16">
      <c r="A93" s="290" t="s">
        <v>75</v>
      </c>
      <c r="B93" s="292">
        <v>15</v>
      </c>
      <c r="C93" s="260">
        <v>100</v>
      </c>
      <c r="D93" s="174">
        <v>100</v>
      </c>
      <c r="E93" s="174">
        <v>100</v>
      </c>
      <c r="F93" s="263">
        <v>100</v>
      </c>
      <c r="G93" s="260">
        <v>100</v>
      </c>
      <c r="H93" s="174">
        <v>100</v>
      </c>
      <c r="I93" s="174">
        <v>100</v>
      </c>
      <c r="J93" s="174">
        <v>100</v>
      </c>
      <c r="K93" s="174">
        <v>100</v>
      </c>
      <c r="L93" s="174">
        <v>100</v>
      </c>
      <c r="M93" s="174">
        <v>100</v>
      </c>
      <c r="N93" s="174">
        <v>100</v>
      </c>
      <c r="O93" s="174">
        <v>100</v>
      </c>
      <c r="P93" s="174">
        <v>100</v>
      </c>
      <c r="Q93" s="174">
        <v>100</v>
      </c>
      <c r="R93" s="263">
        <v>100</v>
      </c>
      <c r="S93" s="260">
        <v>100</v>
      </c>
      <c r="T93" s="174">
        <v>100</v>
      </c>
      <c r="U93" s="174">
        <v>100</v>
      </c>
      <c r="V93" s="174">
        <v>100</v>
      </c>
      <c r="W93" s="174">
        <v>100</v>
      </c>
      <c r="X93" s="174">
        <v>100</v>
      </c>
      <c r="Y93" s="174">
        <v>100</v>
      </c>
      <c r="Z93" s="174">
        <v>100</v>
      </c>
      <c r="AA93" s="174">
        <v>100</v>
      </c>
      <c r="AB93" s="174">
        <v>100</v>
      </c>
      <c r="AC93" s="174">
        <v>100</v>
      </c>
      <c r="AD93" s="263">
        <v>100</v>
      </c>
      <c r="AE93" s="260">
        <v>100</v>
      </c>
      <c r="AF93" s="174">
        <v>100</v>
      </c>
      <c r="AG93" s="174">
        <v>100</v>
      </c>
      <c r="AH93" s="174">
        <v>100</v>
      </c>
      <c r="AI93" s="174">
        <v>100</v>
      </c>
      <c r="AJ93" s="174">
        <v>100</v>
      </c>
      <c r="AK93" s="174">
        <v>100</v>
      </c>
      <c r="AL93" s="174">
        <v>100</v>
      </c>
      <c r="AM93" s="174">
        <v>100</v>
      </c>
      <c r="AN93" s="174">
        <v>100</v>
      </c>
      <c r="AO93" s="174">
        <v>100</v>
      </c>
      <c r="AP93" s="263">
        <v>100</v>
      </c>
      <c r="AQ93" s="260">
        <v>100</v>
      </c>
      <c r="AR93" s="174">
        <v>100</v>
      </c>
      <c r="AS93" s="174">
        <v>100</v>
      </c>
      <c r="AT93" s="174">
        <v>100</v>
      </c>
      <c r="AU93" s="174">
        <v>100</v>
      </c>
      <c r="AV93" s="174">
        <v>100</v>
      </c>
      <c r="AW93" s="174">
        <v>100</v>
      </c>
      <c r="AX93" s="174">
        <v>100</v>
      </c>
      <c r="AY93" s="174">
        <v>100</v>
      </c>
      <c r="AZ93" s="174">
        <v>100</v>
      </c>
      <c r="BA93" s="174">
        <v>100</v>
      </c>
      <c r="BB93" s="263">
        <v>100</v>
      </c>
    </row>
    <row r="94" spans="1:54" customFormat="1" ht="16">
      <c r="A94" s="175"/>
      <c r="B94" s="292"/>
      <c r="C94" s="260"/>
      <c r="D94" s="174"/>
      <c r="E94" s="174"/>
      <c r="F94" s="263"/>
      <c r="G94" s="260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263"/>
      <c r="S94" s="260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263"/>
      <c r="AE94" s="260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263"/>
      <c r="AQ94" s="260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263"/>
    </row>
    <row r="95" spans="1:54" s="1" customFormat="1" ht="16">
      <c r="A95" s="176" t="s">
        <v>54</v>
      </c>
      <c r="B95" s="177"/>
      <c r="C95" s="212">
        <f>SUM(C90:C94)</f>
        <v>520</v>
      </c>
      <c r="D95" s="212">
        <f t="shared" ref="D95:BB95" si="30">SUM(D90:D94)</f>
        <v>520</v>
      </c>
      <c r="E95" s="212">
        <f t="shared" si="30"/>
        <v>520</v>
      </c>
      <c r="F95" s="212">
        <f t="shared" si="30"/>
        <v>520</v>
      </c>
      <c r="G95" s="212">
        <f t="shared" si="30"/>
        <v>520</v>
      </c>
      <c r="H95" s="212">
        <f t="shared" si="30"/>
        <v>520</v>
      </c>
      <c r="I95" s="212">
        <f t="shared" si="30"/>
        <v>520</v>
      </c>
      <c r="J95" s="212">
        <f t="shared" si="30"/>
        <v>520</v>
      </c>
      <c r="K95" s="212">
        <f t="shared" si="30"/>
        <v>520</v>
      </c>
      <c r="L95" s="212">
        <f t="shared" si="30"/>
        <v>520</v>
      </c>
      <c r="M95" s="212">
        <f t="shared" si="30"/>
        <v>520</v>
      </c>
      <c r="N95" s="212">
        <f t="shared" si="30"/>
        <v>520</v>
      </c>
      <c r="O95" s="212">
        <f t="shared" si="30"/>
        <v>520</v>
      </c>
      <c r="P95" s="212">
        <f t="shared" si="30"/>
        <v>520</v>
      </c>
      <c r="Q95" s="212">
        <f t="shared" si="30"/>
        <v>520</v>
      </c>
      <c r="R95" s="212">
        <f t="shared" si="30"/>
        <v>520</v>
      </c>
      <c r="S95" s="212">
        <f t="shared" si="30"/>
        <v>520</v>
      </c>
      <c r="T95" s="212">
        <f t="shared" si="30"/>
        <v>520</v>
      </c>
      <c r="U95" s="212">
        <f t="shared" si="30"/>
        <v>520</v>
      </c>
      <c r="V95" s="212">
        <f t="shared" si="30"/>
        <v>520</v>
      </c>
      <c r="W95" s="212">
        <f t="shared" si="30"/>
        <v>520</v>
      </c>
      <c r="X95" s="212">
        <f t="shared" si="30"/>
        <v>520</v>
      </c>
      <c r="Y95" s="212">
        <f t="shared" si="30"/>
        <v>520</v>
      </c>
      <c r="Z95" s="212">
        <f t="shared" si="30"/>
        <v>520</v>
      </c>
      <c r="AA95" s="212">
        <f t="shared" si="30"/>
        <v>520</v>
      </c>
      <c r="AB95" s="212">
        <f t="shared" si="30"/>
        <v>520</v>
      </c>
      <c r="AC95" s="212">
        <f t="shared" si="30"/>
        <v>520</v>
      </c>
      <c r="AD95" s="212">
        <f t="shared" si="30"/>
        <v>520</v>
      </c>
      <c r="AE95" s="212">
        <f t="shared" si="30"/>
        <v>520</v>
      </c>
      <c r="AF95" s="212">
        <f t="shared" si="30"/>
        <v>520</v>
      </c>
      <c r="AG95" s="212">
        <f t="shared" si="30"/>
        <v>520</v>
      </c>
      <c r="AH95" s="212">
        <f t="shared" si="30"/>
        <v>520</v>
      </c>
      <c r="AI95" s="212">
        <f t="shared" si="30"/>
        <v>520</v>
      </c>
      <c r="AJ95" s="212">
        <f t="shared" si="30"/>
        <v>520</v>
      </c>
      <c r="AK95" s="212">
        <f t="shared" si="30"/>
        <v>520</v>
      </c>
      <c r="AL95" s="212">
        <f t="shared" si="30"/>
        <v>520</v>
      </c>
      <c r="AM95" s="212">
        <f t="shared" si="30"/>
        <v>520</v>
      </c>
      <c r="AN95" s="212">
        <f t="shared" si="30"/>
        <v>520</v>
      </c>
      <c r="AO95" s="212">
        <f t="shared" si="30"/>
        <v>520</v>
      </c>
      <c r="AP95" s="212">
        <f t="shared" si="30"/>
        <v>520</v>
      </c>
      <c r="AQ95" s="212">
        <f t="shared" si="30"/>
        <v>520</v>
      </c>
      <c r="AR95" s="212">
        <f t="shared" si="30"/>
        <v>520</v>
      </c>
      <c r="AS95" s="212">
        <f t="shared" si="30"/>
        <v>520</v>
      </c>
      <c r="AT95" s="212">
        <f t="shared" si="30"/>
        <v>520</v>
      </c>
      <c r="AU95" s="212">
        <f t="shared" si="30"/>
        <v>520</v>
      </c>
      <c r="AV95" s="212">
        <f t="shared" si="30"/>
        <v>520</v>
      </c>
      <c r="AW95" s="212">
        <f t="shared" si="30"/>
        <v>520</v>
      </c>
      <c r="AX95" s="212">
        <f t="shared" si="30"/>
        <v>520</v>
      </c>
      <c r="AY95" s="212">
        <f t="shared" si="30"/>
        <v>520</v>
      </c>
      <c r="AZ95" s="212">
        <f t="shared" si="30"/>
        <v>520</v>
      </c>
      <c r="BA95" s="212">
        <f t="shared" si="30"/>
        <v>520</v>
      </c>
      <c r="BB95" s="212">
        <f t="shared" si="30"/>
        <v>520</v>
      </c>
    </row>
    <row r="96" spans="1:54" customFormat="1" ht="17" thickBot="1">
      <c r="A96" s="114"/>
      <c r="B96" s="165"/>
      <c r="C96" s="213"/>
      <c r="D96" s="166"/>
      <c r="E96" s="166"/>
      <c r="F96" s="215"/>
      <c r="G96" s="213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7"/>
      <c r="S96" s="283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215"/>
      <c r="AE96" s="213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215"/>
      <c r="AQ96" s="213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215"/>
    </row>
    <row r="97" spans="1:54" s="1" customFormat="1" ht="17" thickBot="1">
      <c r="A97" s="147" t="s">
        <v>40</v>
      </c>
      <c r="B97" s="168"/>
      <c r="C97" s="214">
        <f>SUM(C61+C77+C87+C95)</f>
        <v>3223</v>
      </c>
      <c r="D97" s="214">
        <f t="shared" ref="D97:BB97" si="31">SUM(D61+D77+D87+D95)</f>
        <v>4687</v>
      </c>
      <c r="E97" s="214">
        <f t="shared" si="31"/>
        <v>6987</v>
      </c>
      <c r="F97" s="214">
        <f t="shared" si="31"/>
        <v>3187</v>
      </c>
      <c r="G97" s="214">
        <f t="shared" si="31"/>
        <v>3187</v>
      </c>
      <c r="H97" s="214">
        <f t="shared" si="31"/>
        <v>3187</v>
      </c>
      <c r="I97" s="214">
        <f t="shared" si="31"/>
        <v>4887</v>
      </c>
      <c r="J97" s="214">
        <f t="shared" si="31"/>
        <v>3187</v>
      </c>
      <c r="K97" s="214">
        <f t="shared" si="31"/>
        <v>3187</v>
      </c>
      <c r="L97" s="214">
        <f t="shared" si="31"/>
        <v>3187</v>
      </c>
      <c r="M97" s="214">
        <f t="shared" si="31"/>
        <v>3187</v>
      </c>
      <c r="N97" s="214">
        <f t="shared" si="31"/>
        <v>3187</v>
      </c>
      <c r="O97" s="214">
        <f t="shared" si="31"/>
        <v>3187</v>
      </c>
      <c r="P97" s="214">
        <f t="shared" si="31"/>
        <v>3187</v>
      </c>
      <c r="Q97" s="214">
        <f t="shared" si="31"/>
        <v>3187</v>
      </c>
      <c r="R97" s="214">
        <f t="shared" si="31"/>
        <v>3187</v>
      </c>
      <c r="S97" s="214">
        <f t="shared" si="31"/>
        <v>3187</v>
      </c>
      <c r="T97" s="214">
        <f t="shared" si="31"/>
        <v>3187</v>
      </c>
      <c r="U97" s="214">
        <f t="shared" si="31"/>
        <v>3187</v>
      </c>
      <c r="V97" s="214">
        <f t="shared" si="31"/>
        <v>3187</v>
      </c>
      <c r="W97" s="214">
        <f t="shared" si="31"/>
        <v>3187</v>
      </c>
      <c r="X97" s="214">
        <f t="shared" si="31"/>
        <v>3187</v>
      </c>
      <c r="Y97" s="214">
        <f t="shared" si="31"/>
        <v>3187</v>
      </c>
      <c r="Z97" s="214">
        <f t="shared" si="31"/>
        <v>3187</v>
      </c>
      <c r="AA97" s="214">
        <f t="shared" si="31"/>
        <v>3187</v>
      </c>
      <c r="AB97" s="214">
        <f t="shared" si="31"/>
        <v>3187</v>
      </c>
      <c r="AC97" s="214">
        <f t="shared" si="31"/>
        <v>3187</v>
      </c>
      <c r="AD97" s="214">
        <f t="shared" si="31"/>
        <v>3187</v>
      </c>
      <c r="AE97" s="214">
        <f t="shared" si="31"/>
        <v>3187</v>
      </c>
      <c r="AF97" s="214">
        <f t="shared" si="31"/>
        <v>3187</v>
      </c>
      <c r="AG97" s="214">
        <f t="shared" si="31"/>
        <v>3187</v>
      </c>
      <c r="AH97" s="214">
        <f t="shared" si="31"/>
        <v>3187</v>
      </c>
      <c r="AI97" s="214">
        <f t="shared" si="31"/>
        <v>3187</v>
      </c>
      <c r="AJ97" s="214">
        <f t="shared" si="31"/>
        <v>3187</v>
      </c>
      <c r="AK97" s="214">
        <f t="shared" si="31"/>
        <v>3187</v>
      </c>
      <c r="AL97" s="214">
        <f t="shared" si="31"/>
        <v>3187</v>
      </c>
      <c r="AM97" s="214">
        <f t="shared" si="31"/>
        <v>3187</v>
      </c>
      <c r="AN97" s="214">
        <f t="shared" si="31"/>
        <v>3187</v>
      </c>
      <c r="AO97" s="214">
        <f t="shared" si="31"/>
        <v>3187</v>
      </c>
      <c r="AP97" s="214">
        <f t="shared" si="31"/>
        <v>3187</v>
      </c>
      <c r="AQ97" s="214">
        <f t="shared" si="31"/>
        <v>3187</v>
      </c>
      <c r="AR97" s="214">
        <f t="shared" si="31"/>
        <v>3187</v>
      </c>
      <c r="AS97" s="214">
        <f t="shared" si="31"/>
        <v>3187</v>
      </c>
      <c r="AT97" s="214">
        <f t="shared" si="31"/>
        <v>3187</v>
      </c>
      <c r="AU97" s="214">
        <f t="shared" si="31"/>
        <v>3187</v>
      </c>
      <c r="AV97" s="214">
        <f t="shared" si="31"/>
        <v>3187</v>
      </c>
      <c r="AW97" s="214">
        <f t="shared" si="31"/>
        <v>3187</v>
      </c>
      <c r="AX97" s="214">
        <f t="shared" si="31"/>
        <v>3187</v>
      </c>
      <c r="AY97" s="214">
        <f t="shared" si="31"/>
        <v>3187</v>
      </c>
      <c r="AZ97" s="214">
        <f t="shared" si="31"/>
        <v>3187</v>
      </c>
      <c r="BA97" s="214">
        <f t="shared" si="31"/>
        <v>3187</v>
      </c>
      <c r="BB97" s="214">
        <f t="shared" si="31"/>
        <v>3187</v>
      </c>
    </row>
    <row r="98" spans="1:54" ht="16" thickBot="1">
      <c r="C98" s="209"/>
      <c r="F98" s="211"/>
      <c r="R98" s="211"/>
      <c r="AD98" s="211"/>
      <c r="AP98" s="211"/>
      <c r="BB98" s="211"/>
    </row>
    <row r="99" spans="1:54" ht="16">
      <c r="A99" s="264" t="s">
        <v>41</v>
      </c>
      <c r="B99" s="217"/>
      <c r="C99" s="265">
        <f>C49-C97</f>
        <v>19077</v>
      </c>
      <c r="D99" s="266">
        <f t="shared" ref="D99:BB99" si="32">D49-D97</f>
        <v>24763</v>
      </c>
      <c r="E99" s="266">
        <f t="shared" si="32"/>
        <v>39925</v>
      </c>
      <c r="F99" s="267">
        <f t="shared" si="32"/>
        <v>74573</v>
      </c>
      <c r="G99" s="265">
        <f t="shared" si="32"/>
        <v>7212</v>
      </c>
      <c r="H99" s="266">
        <f t="shared" si="32"/>
        <v>7212</v>
      </c>
      <c r="I99" s="266">
        <f t="shared" si="32"/>
        <v>5512</v>
      </c>
      <c r="J99" s="266">
        <f t="shared" si="32"/>
        <v>14384</v>
      </c>
      <c r="K99" s="266">
        <f t="shared" si="32"/>
        <v>8284</v>
      </c>
      <c r="L99" s="266">
        <f t="shared" si="32"/>
        <v>8284</v>
      </c>
      <c r="M99" s="266">
        <f t="shared" si="32"/>
        <v>5304</v>
      </c>
      <c r="N99" s="266">
        <f t="shared" si="32"/>
        <v>5304</v>
      </c>
      <c r="O99" s="266">
        <f t="shared" si="32"/>
        <v>5304</v>
      </c>
      <c r="P99" s="266">
        <f t="shared" si="32"/>
        <v>6359</v>
      </c>
      <c r="Q99" s="266">
        <f t="shared" si="32"/>
        <v>6359</v>
      </c>
      <c r="R99" s="267">
        <f t="shared" si="32"/>
        <v>6359</v>
      </c>
      <c r="S99" s="265">
        <f t="shared" si="32"/>
        <v>7324</v>
      </c>
      <c r="T99" s="266">
        <f t="shared" si="32"/>
        <v>7324</v>
      </c>
      <c r="U99" s="266">
        <f t="shared" si="32"/>
        <v>7324</v>
      </c>
      <c r="V99" s="266">
        <f t="shared" si="32"/>
        <v>7903</v>
      </c>
      <c r="W99" s="266">
        <f t="shared" si="32"/>
        <v>7903</v>
      </c>
      <c r="X99" s="266">
        <f t="shared" si="32"/>
        <v>7903</v>
      </c>
      <c r="Y99" s="266">
        <f t="shared" si="32"/>
        <v>7903</v>
      </c>
      <c r="Z99" s="266">
        <f t="shared" si="32"/>
        <v>7903</v>
      </c>
      <c r="AA99" s="266">
        <f t="shared" si="32"/>
        <v>7903</v>
      </c>
      <c r="AB99" s="266">
        <f t="shared" si="32"/>
        <v>7903</v>
      </c>
      <c r="AC99" s="266">
        <f t="shared" si="32"/>
        <v>7903</v>
      </c>
      <c r="AD99" s="267">
        <f t="shared" si="32"/>
        <v>7903</v>
      </c>
      <c r="AE99" s="265">
        <f t="shared" si="32"/>
        <v>8868</v>
      </c>
      <c r="AF99" s="266">
        <f t="shared" si="32"/>
        <v>8868</v>
      </c>
      <c r="AG99" s="266">
        <f t="shared" si="32"/>
        <v>8868</v>
      </c>
      <c r="AH99" s="266">
        <f t="shared" si="32"/>
        <v>8868</v>
      </c>
      <c r="AI99" s="266">
        <f t="shared" si="32"/>
        <v>8868</v>
      </c>
      <c r="AJ99" s="266">
        <f t="shared" si="32"/>
        <v>8868</v>
      </c>
      <c r="AK99" s="266">
        <f t="shared" si="32"/>
        <v>8868</v>
      </c>
      <c r="AL99" s="266">
        <f t="shared" si="32"/>
        <v>8868</v>
      </c>
      <c r="AM99" s="266">
        <f t="shared" si="32"/>
        <v>8868</v>
      </c>
      <c r="AN99" s="266">
        <f t="shared" si="32"/>
        <v>9833</v>
      </c>
      <c r="AO99" s="266">
        <f t="shared" si="32"/>
        <v>9833</v>
      </c>
      <c r="AP99" s="267">
        <f t="shared" si="32"/>
        <v>9833</v>
      </c>
      <c r="AQ99" s="265">
        <f t="shared" si="32"/>
        <v>9833</v>
      </c>
      <c r="AR99" s="266">
        <f t="shared" si="32"/>
        <v>9833</v>
      </c>
      <c r="AS99" s="266">
        <f t="shared" si="32"/>
        <v>9833</v>
      </c>
      <c r="AT99" s="266">
        <f t="shared" si="32"/>
        <v>9833</v>
      </c>
      <c r="AU99" s="266">
        <f t="shared" si="32"/>
        <v>9833</v>
      </c>
      <c r="AV99" s="266">
        <f t="shared" si="32"/>
        <v>9833</v>
      </c>
      <c r="AW99" s="266">
        <f t="shared" si="32"/>
        <v>9833</v>
      </c>
      <c r="AX99" s="266">
        <f t="shared" si="32"/>
        <v>9833</v>
      </c>
      <c r="AY99" s="266">
        <f t="shared" si="32"/>
        <v>9833</v>
      </c>
      <c r="AZ99" s="266">
        <f t="shared" si="32"/>
        <v>9833</v>
      </c>
      <c r="BA99" s="266">
        <f t="shared" si="32"/>
        <v>9833</v>
      </c>
      <c r="BB99" s="268">
        <f t="shared" si="32"/>
        <v>9833</v>
      </c>
    </row>
    <row r="100" spans="1:54" ht="16">
      <c r="A100" s="216" t="s">
        <v>63</v>
      </c>
      <c r="B100" s="297">
        <v>0.35</v>
      </c>
      <c r="C100" s="269">
        <f>C99*$B100</f>
        <v>6676.95</v>
      </c>
      <c r="D100" s="270">
        <f>D99*$B100</f>
        <v>8667.0499999999993</v>
      </c>
      <c r="E100" s="270">
        <f>E99*$B100</f>
        <v>13973.75</v>
      </c>
      <c r="F100" s="271">
        <f t="shared" ref="F100:BB100" si="33">F99*$B100</f>
        <v>26100.55</v>
      </c>
      <c r="G100" s="269">
        <f t="shared" si="33"/>
        <v>2524.1999999999998</v>
      </c>
      <c r="H100" s="270">
        <f t="shared" si="33"/>
        <v>2524.1999999999998</v>
      </c>
      <c r="I100" s="270">
        <f t="shared" si="33"/>
        <v>1929.1999999999998</v>
      </c>
      <c r="J100" s="270">
        <f t="shared" si="33"/>
        <v>5034.3999999999996</v>
      </c>
      <c r="K100" s="270">
        <f t="shared" si="33"/>
        <v>2899.3999999999996</v>
      </c>
      <c r="L100" s="270">
        <f t="shared" si="33"/>
        <v>2899.3999999999996</v>
      </c>
      <c r="M100" s="270">
        <f t="shared" si="33"/>
        <v>1856.3999999999999</v>
      </c>
      <c r="N100" s="270">
        <f t="shared" si="33"/>
        <v>1856.3999999999999</v>
      </c>
      <c r="O100" s="270">
        <f t="shared" si="33"/>
        <v>1856.3999999999999</v>
      </c>
      <c r="P100" s="270">
        <f t="shared" si="33"/>
        <v>2225.6499999999996</v>
      </c>
      <c r="Q100" s="270">
        <f t="shared" si="33"/>
        <v>2225.6499999999996</v>
      </c>
      <c r="R100" s="271">
        <f t="shared" si="33"/>
        <v>2225.6499999999996</v>
      </c>
      <c r="S100" s="269">
        <f t="shared" si="33"/>
        <v>2563.3999999999996</v>
      </c>
      <c r="T100" s="270">
        <f t="shared" si="33"/>
        <v>2563.3999999999996</v>
      </c>
      <c r="U100" s="270">
        <f t="shared" si="33"/>
        <v>2563.3999999999996</v>
      </c>
      <c r="V100" s="270">
        <f t="shared" si="33"/>
        <v>2766.0499999999997</v>
      </c>
      <c r="W100" s="270">
        <f t="shared" si="33"/>
        <v>2766.0499999999997</v>
      </c>
      <c r="X100" s="270">
        <f t="shared" si="33"/>
        <v>2766.0499999999997</v>
      </c>
      <c r="Y100" s="270">
        <f t="shared" si="33"/>
        <v>2766.0499999999997</v>
      </c>
      <c r="Z100" s="270">
        <f t="shared" si="33"/>
        <v>2766.0499999999997</v>
      </c>
      <c r="AA100" s="270">
        <f t="shared" si="33"/>
        <v>2766.0499999999997</v>
      </c>
      <c r="AB100" s="270">
        <f t="shared" si="33"/>
        <v>2766.0499999999997</v>
      </c>
      <c r="AC100" s="270">
        <f t="shared" si="33"/>
        <v>2766.0499999999997</v>
      </c>
      <c r="AD100" s="271">
        <f t="shared" si="33"/>
        <v>2766.0499999999997</v>
      </c>
      <c r="AE100" s="269">
        <f t="shared" si="33"/>
        <v>3103.7999999999997</v>
      </c>
      <c r="AF100" s="270">
        <f t="shared" si="33"/>
        <v>3103.7999999999997</v>
      </c>
      <c r="AG100" s="270">
        <f t="shared" si="33"/>
        <v>3103.7999999999997</v>
      </c>
      <c r="AH100" s="270">
        <f t="shared" si="33"/>
        <v>3103.7999999999997</v>
      </c>
      <c r="AI100" s="270">
        <f t="shared" si="33"/>
        <v>3103.7999999999997</v>
      </c>
      <c r="AJ100" s="270">
        <f t="shared" si="33"/>
        <v>3103.7999999999997</v>
      </c>
      <c r="AK100" s="270">
        <f t="shared" si="33"/>
        <v>3103.7999999999997</v>
      </c>
      <c r="AL100" s="270">
        <f t="shared" si="33"/>
        <v>3103.7999999999997</v>
      </c>
      <c r="AM100" s="270">
        <f t="shared" si="33"/>
        <v>3103.7999999999997</v>
      </c>
      <c r="AN100" s="270">
        <f t="shared" si="33"/>
        <v>3441.5499999999997</v>
      </c>
      <c r="AO100" s="270">
        <f t="shared" si="33"/>
        <v>3441.5499999999997</v>
      </c>
      <c r="AP100" s="271">
        <f t="shared" si="33"/>
        <v>3441.5499999999997</v>
      </c>
      <c r="AQ100" s="269">
        <f t="shared" si="33"/>
        <v>3441.5499999999997</v>
      </c>
      <c r="AR100" s="270">
        <f t="shared" si="33"/>
        <v>3441.5499999999997</v>
      </c>
      <c r="AS100" s="270">
        <f t="shared" si="33"/>
        <v>3441.5499999999997</v>
      </c>
      <c r="AT100" s="270">
        <f t="shared" si="33"/>
        <v>3441.5499999999997</v>
      </c>
      <c r="AU100" s="270">
        <f t="shared" si="33"/>
        <v>3441.5499999999997</v>
      </c>
      <c r="AV100" s="270">
        <f t="shared" si="33"/>
        <v>3441.5499999999997</v>
      </c>
      <c r="AW100" s="270">
        <f t="shared" si="33"/>
        <v>3441.5499999999997</v>
      </c>
      <c r="AX100" s="270">
        <f t="shared" si="33"/>
        <v>3441.5499999999997</v>
      </c>
      <c r="AY100" s="270">
        <f t="shared" si="33"/>
        <v>3441.5499999999997</v>
      </c>
      <c r="AZ100" s="270">
        <f t="shared" si="33"/>
        <v>3441.5499999999997</v>
      </c>
      <c r="BA100" s="270">
        <f t="shared" si="33"/>
        <v>3441.5499999999997</v>
      </c>
      <c r="BB100" s="272">
        <f t="shared" si="33"/>
        <v>3441.5499999999997</v>
      </c>
    </row>
    <row r="101" spans="1:54" ht="17" thickBot="1">
      <c r="A101" s="273" t="s">
        <v>43</v>
      </c>
      <c r="B101" s="274"/>
      <c r="C101" s="275">
        <f>C99-C100</f>
        <v>12400.05</v>
      </c>
      <c r="D101" s="276">
        <f t="shared" ref="D101:BB101" si="34">D99-D100</f>
        <v>16095.95</v>
      </c>
      <c r="E101" s="276">
        <f t="shared" si="34"/>
        <v>25951.25</v>
      </c>
      <c r="F101" s="277">
        <f t="shared" si="34"/>
        <v>48472.45</v>
      </c>
      <c r="G101" s="275">
        <f t="shared" si="34"/>
        <v>4687.8</v>
      </c>
      <c r="H101" s="276">
        <f t="shared" si="34"/>
        <v>4687.8</v>
      </c>
      <c r="I101" s="276">
        <f t="shared" si="34"/>
        <v>3582.8</v>
      </c>
      <c r="J101" s="276">
        <f t="shared" si="34"/>
        <v>9349.6</v>
      </c>
      <c r="K101" s="276">
        <f t="shared" si="34"/>
        <v>5384.6</v>
      </c>
      <c r="L101" s="276">
        <f t="shared" si="34"/>
        <v>5384.6</v>
      </c>
      <c r="M101" s="276">
        <f t="shared" si="34"/>
        <v>3447.6000000000004</v>
      </c>
      <c r="N101" s="276">
        <f t="shared" si="34"/>
        <v>3447.6000000000004</v>
      </c>
      <c r="O101" s="276">
        <f t="shared" si="34"/>
        <v>3447.6000000000004</v>
      </c>
      <c r="P101" s="276">
        <f t="shared" si="34"/>
        <v>4133.3500000000004</v>
      </c>
      <c r="Q101" s="276">
        <f t="shared" si="34"/>
        <v>4133.3500000000004</v>
      </c>
      <c r="R101" s="277">
        <f t="shared" si="34"/>
        <v>4133.3500000000004</v>
      </c>
      <c r="S101" s="275">
        <f t="shared" si="34"/>
        <v>4760.6000000000004</v>
      </c>
      <c r="T101" s="276">
        <f t="shared" si="34"/>
        <v>4760.6000000000004</v>
      </c>
      <c r="U101" s="276">
        <f t="shared" si="34"/>
        <v>4760.6000000000004</v>
      </c>
      <c r="V101" s="276">
        <f t="shared" si="34"/>
        <v>5136.9500000000007</v>
      </c>
      <c r="W101" s="276">
        <f t="shared" si="34"/>
        <v>5136.9500000000007</v>
      </c>
      <c r="X101" s="276">
        <f t="shared" si="34"/>
        <v>5136.9500000000007</v>
      </c>
      <c r="Y101" s="276">
        <f t="shared" si="34"/>
        <v>5136.9500000000007</v>
      </c>
      <c r="Z101" s="276">
        <f t="shared" si="34"/>
        <v>5136.9500000000007</v>
      </c>
      <c r="AA101" s="276">
        <f t="shared" si="34"/>
        <v>5136.9500000000007</v>
      </c>
      <c r="AB101" s="276">
        <f t="shared" si="34"/>
        <v>5136.9500000000007</v>
      </c>
      <c r="AC101" s="276">
        <f t="shared" si="34"/>
        <v>5136.9500000000007</v>
      </c>
      <c r="AD101" s="277">
        <f t="shared" si="34"/>
        <v>5136.9500000000007</v>
      </c>
      <c r="AE101" s="275">
        <f t="shared" si="34"/>
        <v>5764.2000000000007</v>
      </c>
      <c r="AF101" s="276">
        <f t="shared" si="34"/>
        <v>5764.2000000000007</v>
      </c>
      <c r="AG101" s="276">
        <f t="shared" si="34"/>
        <v>5764.2000000000007</v>
      </c>
      <c r="AH101" s="276">
        <f t="shared" si="34"/>
        <v>5764.2000000000007</v>
      </c>
      <c r="AI101" s="276">
        <f t="shared" si="34"/>
        <v>5764.2000000000007</v>
      </c>
      <c r="AJ101" s="276">
        <f t="shared" si="34"/>
        <v>5764.2000000000007</v>
      </c>
      <c r="AK101" s="276">
        <f t="shared" si="34"/>
        <v>5764.2000000000007</v>
      </c>
      <c r="AL101" s="276">
        <f t="shared" si="34"/>
        <v>5764.2000000000007</v>
      </c>
      <c r="AM101" s="276">
        <f t="shared" si="34"/>
        <v>5764.2000000000007</v>
      </c>
      <c r="AN101" s="276">
        <f t="shared" si="34"/>
        <v>6391.4500000000007</v>
      </c>
      <c r="AO101" s="276">
        <f t="shared" si="34"/>
        <v>6391.4500000000007</v>
      </c>
      <c r="AP101" s="277">
        <f t="shared" si="34"/>
        <v>6391.4500000000007</v>
      </c>
      <c r="AQ101" s="275">
        <f t="shared" si="34"/>
        <v>6391.4500000000007</v>
      </c>
      <c r="AR101" s="276">
        <f t="shared" si="34"/>
        <v>6391.4500000000007</v>
      </c>
      <c r="AS101" s="276">
        <f t="shared" si="34"/>
        <v>6391.4500000000007</v>
      </c>
      <c r="AT101" s="276">
        <f t="shared" si="34"/>
        <v>6391.4500000000007</v>
      </c>
      <c r="AU101" s="276">
        <f t="shared" si="34"/>
        <v>6391.4500000000007</v>
      </c>
      <c r="AV101" s="276">
        <f t="shared" si="34"/>
        <v>6391.4500000000007</v>
      </c>
      <c r="AW101" s="276">
        <f t="shared" si="34"/>
        <v>6391.4500000000007</v>
      </c>
      <c r="AX101" s="276">
        <f t="shared" si="34"/>
        <v>6391.4500000000007</v>
      </c>
      <c r="AY101" s="276">
        <f t="shared" si="34"/>
        <v>6391.4500000000007</v>
      </c>
      <c r="AZ101" s="276">
        <f t="shared" si="34"/>
        <v>6391.4500000000007</v>
      </c>
      <c r="BA101" s="276">
        <f t="shared" si="34"/>
        <v>6391.4500000000007</v>
      </c>
      <c r="BB101" s="278">
        <f t="shared" si="34"/>
        <v>6391.4500000000007</v>
      </c>
    </row>
    <row r="104" spans="1:54">
      <c r="C104" s="280"/>
      <c r="M104" s="280"/>
    </row>
    <row r="105" spans="1:54">
      <c r="D105" s="280"/>
    </row>
  </sheetData>
  <mergeCells count="22">
    <mergeCell ref="C2:F2"/>
    <mergeCell ref="AK2:AM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C1:F1"/>
    <mergeCell ref="G1:R1"/>
    <mergeCell ref="S1:AD1"/>
    <mergeCell ref="AE1:AP1"/>
    <mergeCell ref="AQ1:BB1"/>
    <mergeCell ref="AN2:AP2"/>
    <mergeCell ref="AQ2:AS2"/>
    <mergeCell ref="AT2:AV2"/>
    <mergeCell ref="AW2:AY2"/>
    <mergeCell ref="AZ2:BB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5249-B2C6-1C43-8254-AAD7D7C87E62}">
  <dimension ref="A2:O47"/>
  <sheetViews>
    <sheetView topLeftCell="A6" workbookViewId="0">
      <selection activeCell="E21" sqref="E21"/>
    </sheetView>
  </sheetViews>
  <sheetFormatPr baseColWidth="10" defaultRowHeight="15"/>
  <cols>
    <col min="1" max="1" width="21.1640625" bestFit="1" customWidth="1"/>
    <col min="2" max="2" width="21.33203125" customWidth="1"/>
    <col min="3" max="3" width="24.5" customWidth="1"/>
    <col min="4" max="4" width="22.83203125" customWidth="1"/>
    <col min="5" max="6" width="15.83203125" customWidth="1"/>
    <col min="11" max="11" width="14.1640625" customWidth="1"/>
  </cols>
  <sheetData>
    <row r="2" spans="1:15">
      <c r="A2" s="1" t="s">
        <v>86</v>
      </c>
    </row>
    <row r="4" spans="1:15">
      <c r="A4" s="347" t="s">
        <v>82</v>
      </c>
      <c r="B4" s="357" t="s">
        <v>96</v>
      </c>
      <c r="C4" s="1"/>
      <c r="D4" s="1"/>
      <c r="E4" s="300" t="s">
        <v>101</v>
      </c>
      <c r="F4" s="301"/>
      <c r="G4" s="302"/>
    </row>
    <row r="5" spans="1:15">
      <c r="A5" s="348"/>
      <c r="B5" s="298"/>
      <c r="E5" s="303">
        <f>B36*B47</f>
        <v>5500</v>
      </c>
      <c r="F5" s="304" t="s">
        <v>102</v>
      </c>
      <c r="G5" s="305"/>
    </row>
    <row r="6" spans="1:15">
      <c r="A6" s="347" t="s">
        <v>87</v>
      </c>
      <c r="B6" s="298"/>
      <c r="E6" s="306"/>
      <c r="F6" s="307"/>
      <c r="G6" s="308"/>
    </row>
    <row r="7" spans="1:15">
      <c r="A7" s="349" t="s">
        <v>83</v>
      </c>
      <c r="B7" s="298">
        <v>16</v>
      </c>
    </row>
    <row r="8" spans="1:15">
      <c r="A8" s="350" t="s">
        <v>84</v>
      </c>
      <c r="B8" s="298">
        <v>40</v>
      </c>
      <c r="E8" s="1" t="s">
        <v>103</v>
      </c>
    </row>
    <row r="9" spans="1:15">
      <c r="A9" s="351" t="s">
        <v>91</v>
      </c>
      <c r="B9" s="298">
        <v>10</v>
      </c>
    </row>
    <row r="10" spans="1:15" ht="16" thickBot="1">
      <c r="A10" s="352" t="s">
        <v>85</v>
      </c>
      <c r="B10" s="358">
        <v>25</v>
      </c>
      <c r="E10" s="321" t="s">
        <v>97</v>
      </c>
      <c r="F10" s="321" t="s">
        <v>104</v>
      </c>
      <c r="G10" s="322"/>
      <c r="H10" s="322"/>
      <c r="I10" s="322"/>
      <c r="J10" s="41"/>
      <c r="K10" s="321" t="s">
        <v>98</v>
      </c>
      <c r="L10" s="321" t="s">
        <v>120</v>
      </c>
      <c r="M10" s="322"/>
      <c r="N10" s="322"/>
      <c r="O10" s="322"/>
    </row>
    <row r="11" spans="1:15" ht="16" thickTop="1">
      <c r="A11" s="348" t="s">
        <v>19</v>
      </c>
      <c r="B11" s="298"/>
      <c r="E11" s="299"/>
      <c r="F11" s="299"/>
      <c r="G11" s="299"/>
      <c r="H11" s="299"/>
      <c r="I11" s="299"/>
      <c r="K11" s="299"/>
      <c r="L11" s="299"/>
      <c r="M11" s="299"/>
      <c r="N11" s="299"/>
      <c r="O11" s="299"/>
    </row>
    <row r="12" spans="1:15">
      <c r="A12" s="348" t="s">
        <v>19</v>
      </c>
      <c r="B12" s="298"/>
      <c r="E12" s="317" t="s">
        <v>115</v>
      </c>
      <c r="F12" s="324">
        <f>B7*B17</f>
        <v>4768</v>
      </c>
      <c r="G12" s="309"/>
      <c r="H12" s="309"/>
      <c r="I12" s="310"/>
      <c r="K12" s="329" t="s">
        <v>115</v>
      </c>
      <c r="L12" s="330">
        <f>B28*B39</f>
        <v>4550</v>
      </c>
      <c r="M12" s="331"/>
      <c r="N12" s="331"/>
      <c r="O12" s="332"/>
    </row>
    <row r="13" spans="1:15">
      <c r="A13" s="348" t="s">
        <v>19</v>
      </c>
      <c r="B13" s="298"/>
      <c r="E13" s="319" t="s">
        <v>116</v>
      </c>
      <c r="F13" s="325">
        <f>(B8*B18)+(B9*B19)</f>
        <v>6870</v>
      </c>
      <c r="G13" s="312"/>
      <c r="H13" s="312"/>
      <c r="I13" s="313"/>
      <c r="K13" s="333" t="s">
        <v>116</v>
      </c>
      <c r="L13" s="334">
        <f>(B29*B40)+(B30*B41)</f>
        <v>8880</v>
      </c>
      <c r="M13" s="335"/>
      <c r="N13" s="335"/>
      <c r="O13" s="336"/>
    </row>
    <row r="14" spans="1:15">
      <c r="A14" s="348"/>
      <c r="B14" s="298"/>
      <c r="E14" s="319" t="s">
        <v>117</v>
      </c>
      <c r="F14" s="312">
        <f>25*(B7+B8+B9)</f>
        <v>1650</v>
      </c>
      <c r="G14" s="312"/>
      <c r="H14" s="312"/>
      <c r="I14" s="313"/>
      <c r="K14" s="333" t="s">
        <v>117</v>
      </c>
      <c r="L14" s="335">
        <f>25*(B28+B29+B30)</f>
        <v>1850</v>
      </c>
      <c r="M14" s="335"/>
      <c r="N14" s="335"/>
      <c r="O14" s="336"/>
    </row>
    <row r="15" spans="1:15">
      <c r="B15" s="298"/>
      <c r="E15" s="319" t="s">
        <v>119</v>
      </c>
      <c r="F15" s="325">
        <f>E5/4</f>
        <v>1375</v>
      </c>
      <c r="G15" s="312"/>
      <c r="H15" s="312"/>
      <c r="I15" s="313"/>
      <c r="K15" s="333" t="s">
        <v>119</v>
      </c>
      <c r="L15" s="334">
        <f>E5/4</f>
        <v>1375</v>
      </c>
      <c r="M15" s="335"/>
      <c r="N15" s="335"/>
      <c r="O15" s="336"/>
    </row>
    <row r="16" spans="1:15">
      <c r="A16" s="347" t="s">
        <v>94</v>
      </c>
      <c r="B16" s="298"/>
      <c r="E16" s="319"/>
      <c r="F16" s="312"/>
      <c r="G16" s="312"/>
      <c r="H16" s="312"/>
      <c r="I16" s="313"/>
      <c r="K16" s="333"/>
      <c r="L16" s="335"/>
      <c r="M16" s="335"/>
      <c r="N16" s="335"/>
      <c r="O16" s="336"/>
    </row>
    <row r="17" spans="1:15">
      <c r="A17" s="349" t="s">
        <v>88</v>
      </c>
      <c r="B17" s="359">
        <v>298</v>
      </c>
      <c r="E17" s="323" t="s">
        <v>118</v>
      </c>
      <c r="F17" s="326">
        <f>SUM(F12:F15)</f>
        <v>14663</v>
      </c>
      <c r="G17" s="315"/>
      <c r="H17" s="315"/>
      <c r="I17" s="316"/>
      <c r="K17" s="337" t="s">
        <v>118</v>
      </c>
      <c r="L17" s="338">
        <f>SUM(L12:L15)</f>
        <v>16655</v>
      </c>
      <c r="M17" s="339"/>
      <c r="N17" s="339"/>
      <c r="O17" s="340"/>
    </row>
    <row r="18" spans="1:15">
      <c r="A18" s="350" t="s">
        <v>29</v>
      </c>
      <c r="B18" s="359">
        <v>148</v>
      </c>
      <c r="E18" s="299"/>
      <c r="F18" s="299"/>
      <c r="G18" s="299"/>
      <c r="H18" s="299"/>
      <c r="I18" s="299"/>
      <c r="K18" s="299"/>
      <c r="L18" s="299"/>
      <c r="M18" s="299"/>
      <c r="N18" s="299"/>
      <c r="O18" s="299"/>
    </row>
    <row r="19" spans="1:15">
      <c r="A19" s="351" t="s">
        <v>89</v>
      </c>
      <c r="B19" s="359">
        <v>95</v>
      </c>
      <c r="E19" s="317" t="s">
        <v>105</v>
      </c>
      <c r="F19" s="309"/>
      <c r="G19" s="309"/>
      <c r="H19" s="309"/>
      <c r="I19" s="310"/>
      <c r="K19" s="329" t="s">
        <v>105</v>
      </c>
      <c r="L19" s="331"/>
      <c r="M19" s="331"/>
      <c r="N19" s="331"/>
      <c r="O19" s="332"/>
    </row>
    <row r="20" spans="1:15">
      <c r="A20" s="352" t="s">
        <v>85</v>
      </c>
      <c r="B20" s="359"/>
      <c r="E20" s="311"/>
      <c r="F20" s="312"/>
      <c r="G20" s="312"/>
      <c r="H20" s="312"/>
      <c r="I20" s="313"/>
      <c r="K20" s="341"/>
      <c r="L20" s="335"/>
      <c r="M20" s="335"/>
      <c r="N20" s="335"/>
      <c r="O20" s="336"/>
    </row>
    <row r="21" spans="1:15">
      <c r="A21" s="348" t="s">
        <v>19</v>
      </c>
      <c r="B21" s="359"/>
      <c r="E21" s="327">
        <f>(B17+(B18*5))+(B18*3)+(B18*2)</f>
        <v>1778</v>
      </c>
      <c r="F21" s="312" t="s">
        <v>106</v>
      </c>
      <c r="G21" s="318"/>
      <c r="H21" s="312"/>
      <c r="I21" s="313"/>
      <c r="K21" s="342">
        <f>B39+(9*B40)+(6*B41)+(6*B41)</f>
        <v>3433</v>
      </c>
      <c r="L21" s="335" t="s">
        <v>123</v>
      </c>
      <c r="M21" s="343"/>
      <c r="N21" s="335"/>
      <c r="O21" s="336"/>
    </row>
    <row r="22" spans="1:15">
      <c r="A22" s="348" t="s">
        <v>19</v>
      </c>
      <c r="B22" s="359"/>
      <c r="E22" s="311"/>
      <c r="F22" s="312" t="s">
        <v>107</v>
      </c>
      <c r="G22" s="312"/>
      <c r="H22" s="312"/>
      <c r="I22" s="313"/>
      <c r="K22" s="341"/>
      <c r="L22" s="335" t="s">
        <v>107</v>
      </c>
      <c r="M22" s="335"/>
      <c r="N22" s="335"/>
      <c r="O22" s="336"/>
    </row>
    <row r="23" spans="1:15">
      <c r="A23" s="348" t="s">
        <v>19</v>
      </c>
      <c r="B23" s="359"/>
      <c r="E23" s="311"/>
      <c r="F23" s="312" t="s">
        <v>108</v>
      </c>
      <c r="G23" s="312"/>
      <c r="H23" s="312"/>
      <c r="I23" s="313"/>
      <c r="K23" s="341"/>
      <c r="L23" s="335" t="s">
        <v>124</v>
      </c>
      <c r="M23" s="335"/>
      <c r="N23" s="335"/>
      <c r="O23" s="336"/>
    </row>
    <row r="24" spans="1:15">
      <c r="A24" s="353"/>
      <c r="B24" s="359"/>
      <c r="E24" s="311"/>
      <c r="F24" s="312" t="s">
        <v>107</v>
      </c>
      <c r="G24" s="312"/>
      <c r="H24" s="312"/>
      <c r="I24" s="313"/>
      <c r="K24" s="341"/>
      <c r="L24" s="335" t="s">
        <v>107</v>
      </c>
      <c r="M24" s="335"/>
      <c r="N24" s="335"/>
      <c r="O24" s="336"/>
    </row>
    <row r="25" spans="1:15">
      <c r="A25" s="353"/>
      <c r="B25" s="359"/>
      <c r="E25" s="311"/>
      <c r="F25" s="312" t="s">
        <v>110</v>
      </c>
      <c r="G25" s="312"/>
      <c r="H25" s="312"/>
      <c r="I25" s="313"/>
      <c r="K25" s="341"/>
      <c r="L25" s="335" t="s">
        <v>125</v>
      </c>
      <c r="M25" s="335"/>
      <c r="N25" s="335"/>
      <c r="O25" s="336"/>
    </row>
    <row r="26" spans="1:15">
      <c r="A26" s="348"/>
      <c r="B26" s="298"/>
      <c r="E26" s="311"/>
      <c r="F26" s="312"/>
      <c r="G26" s="312"/>
      <c r="H26" s="312"/>
      <c r="I26" s="313"/>
      <c r="K26" s="341"/>
      <c r="L26" s="335"/>
      <c r="M26" s="335"/>
      <c r="N26" s="335"/>
      <c r="O26" s="336"/>
    </row>
    <row r="27" spans="1:15">
      <c r="A27" s="347" t="s">
        <v>100</v>
      </c>
      <c r="B27" s="298"/>
      <c r="E27" s="311"/>
      <c r="F27" s="312" t="s">
        <v>109</v>
      </c>
      <c r="G27" s="312"/>
      <c r="H27" s="312"/>
      <c r="I27" s="313"/>
      <c r="K27" s="341"/>
      <c r="L27" s="335" t="s">
        <v>109</v>
      </c>
      <c r="M27" s="335"/>
      <c r="N27" s="335"/>
      <c r="O27" s="336"/>
    </row>
    <row r="28" spans="1:15">
      <c r="A28" s="354" t="s">
        <v>90</v>
      </c>
      <c r="B28" s="298">
        <v>14</v>
      </c>
      <c r="E28" s="311"/>
      <c r="F28" s="312"/>
      <c r="G28" s="312"/>
      <c r="H28" s="312"/>
      <c r="I28" s="313"/>
      <c r="K28" s="341"/>
      <c r="L28" s="335"/>
      <c r="M28" s="335"/>
      <c r="N28" s="335"/>
      <c r="O28" s="336"/>
    </row>
    <row r="29" spans="1:15">
      <c r="A29" s="355" t="s">
        <v>84</v>
      </c>
      <c r="B29" s="298">
        <v>40</v>
      </c>
      <c r="C29" t="s">
        <v>122</v>
      </c>
      <c r="E29" s="314"/>
      <c r="F29" s="315" t="s">
        <v>105</v>
      </c>
      <c r="G29" s="315"/>
      <c r="H29" s="315"/>
      <c r="I29" s="316"/>
      <c r="K29" s="344"/>
      <c r="L29" s="339" t="s">
        <v>105</v>
      </c>
      <c r="M29" s="339"/>
      <c r="N29" s="339"/>
      <c r="O29" s="340"/>
    </row>
    <row r="30" spans="1:15">
      <c r="A30" s="355" t="s">
        <v>99</v>
      </c>
      <c r="B30" s="298">
        <v>20</v>
      </c>
      <c r="C30" t="s">
        <v>121</v>
      </c>
      <c r="E30" s="299"/>
      <c r="F30" s="299"/>
      <c r="G30" s="299"/>
      <c r="H30" s="299"/>
      <c r="I30" s="299"/>
      <c r="K30" s="299"/>
      <c r="L30" s="299"/>
      <c r="M30" s="299"/>
      <c r="N30" s="299"/>
      <c r="O30" s="299"/>
    </row>
    <row r="31" spans="1:15">
      <c r="A31" s="352" t="s">
        <v>92</v>
      </c>
      <c r="B31" s="358">
        <v>25</v>
      </c>
      <c r="E31" s="317" t="s">
        <v>111</v>
      </c>
      <c r="F31" s="309"/>
      <c r="G31" s="309"/>
      <c r="H31" s="309"/>
      <c r="I31" s="310"/>
      <c r="K31" s="329" t="s">
        <v>111</v>
      </c>
      <c r="L31" s="331"/>
      <c r="M31" s="331"/>
      <c r="N31" s="331"/>
      <c r="O31" s="332"/>
    </row>
    <row r="32" spans="1:15">
      <c r="A32" s="348" t="s">
        <v>19</v>
      </c>
      <c r="B32" s="298"/>
      <c r="E32" s="311"/>
      <c r="F32" s="312"/>
      <c r="G32" s="312"/>
      <c r="H32" s="312"/>
      <c r="I32" s="313"/>
      <c r="K32" s="341"/>
      <c r="L32" s="335"/>
      <c r="M32" s="335"/>
      <c r="N32" s="335"/>
      <c r="O32" s="336"/>
    </row>
    <row r="33" spans="1:15">
      <c r="A33" s="348" t="s">
        <v>19</v>
      </c>
      <c r="B33" s="298"/>
      <c r="E33" s="328">
        <f>('Monthly Net Income Calculation'!B82+'Monthly Net Income Calculation'!B83+'Monthly Net Income Calculation'!B90+'Monthly Net Income Calculation'!B91+'Monthly Net Income Calculation'!B92+'Monthly Net Income Calculation'!B93)/B7</f>
        <v>67.375</v>
      </c>
      <c r="F33" s="312" t="s">
        <v>114</v>
      </c>
      <c r="G33" s="312"/>
      <c r="H33" s="312"/>
      <c r="I33" s="313"/>
      <c r="K33" s="345">
        <f>('Monthly Net Income Calculation'!C95+'Monthly Net Income Calculation'!B83+'Monthly Net Income Calculation'!B82)/B28</f>
        <v>42.714285714285715</v>
      </c>
      <c r="L33" s="335" t="s">
        <v>114</v>
      </c>
      <c r="M33" s="335"/>
      <c r="N33" s="335"/>
      <c r="O33" s="336"/>
    </row>
    <row r="34" spans="1:15">
      <c r="A34" s="348" t="s">
        <v>19</v>
      </c>
      <c r="B34" s="298"/>
      <c r="E34" s="311"/>
      <c r="F34" s="312"/>
      <c r="G34" s="312"/>
      <c r="H34" s="312"/>
      <c r="I34" s="313"/>
      <c r="K34" s="341"/>
      <c r="L34" s="335"/>
      <c r="M34" s="335"/>
      <c r="N34" s="335"/>
      <c r="O34" s="336"/>
    </row>
    <row r="35" spans="1:15">
      <c r="A35" s="348"/>
      <c r="B35" s="298"/>
      <c r="E35" s="311"/>
      <c r="F35" s="312"/>
      <c r="G35" s="312"/>
      <c r="H35" s="312"/>
      <c r="I35" s="313"/>
      <c r="K35" s="341"/>
      <c r="L35" s="335"/>
      <c r="M35" s="335"/>
      <c r="N35" s="335"/>
      <c r="O35" s="336"/>
    </row>
    <row r="36" spans="1:15">
      <c r="A36" s="356" t="s">
        <v>93</v>
      </c>
      <c r="B36" s="298">
        <v>20</v>
      </c>
      <c r="E36" s="311"/>
      <c r="F36" s="312"/>
      <c r="G36" s="312"/>
      <c r="H36" s="312"/>
      <c r="I36" s="313"/>
      <c r="K36" s="341"/>
      <c r="L36" s="335"/>
      <c r="M36" s="335"/>
      <c r="N36" s="335"/>
      <c r="O36" s="336"/>
    </row>
    <row r="37" spans="1:15">
      <c r="A37" s="348"/>
      <c r="B37" s="298"/>
      <c r="E37" s="319" t="s">
        <v>112</v>
      </c>
      <c r="F37" s="312"/>
      <c r="G37" s="312"/>
      <c r="H37" s="312"/>
      <c r="I37" s="313"/>
      <c r="K37" s="333" t="s">
        <v>112</v>
      </c>
      <c r="L37" s="335"/>
      <c r="M37" s="335"/>
      <c r="N37" s="335"/>
      <c r="O37" s="336"/>
    </row>
    <row r="38" spans="1:15">
      <c r="A38" s="347" t="s">
        <v>95</v>
      </c>
      <c r="B38" s="298"/>
      <c r="E38" s="320" t="s">
        <v>113</v>
      </c>
      <c r="F38" s="315"/>
      <c r="G38" s="315"/>
      <c r="H38" s="315"/>
      <c r="I38" s="316"/>
      <c r="K38" s="346" t="s">
        <v>126</v>
      </c>
      <c r="L38" s="339"/>
      <c r="M38" s="339"/>
      <c r="N38" s="339"/>
      <c r="O38" s="340"/>
    </row>
    <row r="39" spans="1:15">
      <c r="A39" s="354" t="s">
        <v>90</v>
      </c>
      <c r="B39" s="359">
        <v>325</v>
      </c>
    </row>
    <row r="40" spans="1:15">
      <c r="A40" s="355" t="s">
        <v>84</v>
      </c>
      <c r="B40" s="359">
        <v>148</v>
      </c>
    </row>
    <row r="41" spans="1:15">
      <c r="A41" s="355" t="s">
        <v>99</v>
      </c>
      <c r="B41" s="359">
        <v>148</v>
      </c>
    </row>
    <row r="42" spans="1:15">
      <c r="A42" s="352" t="s">
        <v>92</v>
      </c>
      <c r="B42" s="359">
        <v>25</v>
      </c>
    </row>
    <row r="43" spans="1:15">
      <c r="A43" s="348" t="s">
        <v>19</v>
      </c>
      <c r="B43" s="359"/>
    </row>
    <row r="44" spans="1:15">
      <c r="A44" s="348" t="s">
        <v>19</v>
      </c>
      <c r="B44" s="359"/>
    </row>
    <row r="45" spans="1:15">
      <c r="A45" s="348" t="s">
        <v>19</v>
      </c>
      <c r="B45" s="359"/>
    </row>
    <row r="46" spans="1:15">
      <c r="A46" s="348"/>
      <c r="B46" s="359"/>
    </row>
    <row r="47" spans="1:15">
      <c r="A47" s="356" t="s">
        <v>93</v>
      </c>
      <c r="B47" s="359">
        <v>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2E75D-DA83-4340-B5EC-BCB1E4C28330}">
  <dimension ref="A1:M63"/>
  <sheetViews>
    <sheetView tabSelected="1" topLeftCell="A31" workbookViewId="0">
      <selection activeCell="A64" sqref="A64"/>
    </sheetView>
  </sheetViews>
  <sheetFormatPr baseColWidth="10" defaultRowHeight="15"/>
  <cols>
    <col min="1" max="1" width="36.33203125" customWidth="1"/>
    <col min="2" max="2" width="17.6640625" customWidth="1"/>
    <col min="3" max="3" width="14.83203125" customWidth="1"/>
    <col min="4" max="4" width="15.1640625" customWidth="1"/>
    <col min="5" max="5" width="17" customWidth="1"/>
    <col min="6" max="6" width="18.6640625" customWidth="1"/>
    <col min="7" max="7" width="17.6640625" customWidth="1"/>
    <col min="8" max="8" width="18.1640625" customWidth="1"/>
    <col min="9" max="9" width="16.83203125" customWidth="1"/>
    <col min="10" max="10" width="18" customWidth="1"/>
    <col min="11" max="11" width="17" customWidth="1"/>
    <col min="12" max="12" width="17.6640625" customWidth="1"/>
    <col min="13" max="13" width="21.1640625" customWidth="1"/>
  </cols>
  <sheetData>
    <row r="1" spans="1:13">
      <c r="A1" t="s">
        <v>152</v>
      </c>
    </row>
    <row r="2" spans="1:13" ht="16" thickBot="1"/>
    <row r="3" spans="1:13" ht="20" thickBot="1">
      <c r="B3" s="411">
        <v>2022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</row>
    <row r="4" spans="1:13" ht="16">
      <c r="B4" s="414" t="s">
        <v>26</v>
      </c>
      <c r="C4" s="415"/>
      <c r="D4" s="416"/>
      <c r="E4" s="417" t="s">
        <v>27</v>
      </c>
      <c r="F4" s="418"/>
      <c r="G4" s="419"/>
      <c r="H4" s="420" t="s">
        <v>28</v>
      </c>
      <c r="I4" s="421"/>
      <c r="J4" s="422"/>
      <c r="K4" s="423" t="s">
        <v>25</v>
      </c>
      <c r="L4" s="424"/>
      <c r="M4" s="425"/>
    </row>
    <row r="5" spans="1:13" ht="16">
      <c r="B5" s="403"/>
      <c r="C5" s="404"/>
      <c r="D5" s="405"/>
      <c r="E5" s="406"/>
      <c r="F5" s="404"/>
      <c r="G5" s="405"/>
      <c r="H5" s="404"/>
      <c r="I5" s="404"/>
      <c r="J5" s="405"/>
      <c r="K5" s="404"/>
      <c r="L5" s="404"/>
      <c r="M5" s="407"/>
    </row>
    <row r="6" spans="1:13" ht="16">
      <c r="B6" s="403"/>
      <c r="C6" s="404"/>
      <c r="D6" s="405"/>
      <c r="E6" s="404"/>
      <c r="F6" s="404"/>
      <c r="G6" s="405"/>
      <c r="H6" s="404"/>
      <c r="I6" s="404"/>
      <c r="J6" s="405"/>
      <c r="K6" s="404"/>
      <c r="L6" s="404"/>
      <c r="M6" s="407"/>
    </row>
    <row r="7" spans="1:13" ht="20">
      <c r="A7" s="1" t="s">
        <v>177</v>
      </c>
      <c r="B7" s="408" t="s">
        <v>8</v>
      </c>
      <c r="C7" s="409" t="s">
        <v>9</v>
      </c>
      <c r="D7" s="409" t="s">
        <v>10</v>
      </c>
      <c r="E7" s="409" t="s">
        <v>12</v>
      </c>
      <c r="F7" s="409" t="s">
        <v>13</v>
      </c>
      <c r="G7" s="409" t="s">
        <v>14</v>
      </c>
      <c r="H7" s="409" t="s">
        <v>2</v>
      </c>
      <c r="I7" s="409" t="s">
        <v>3</v>
      </c>
      <c r="J7" s="409" t="s">
        <v>4</v>
      </c>
      <c r="K7" s="409" t="s">
        <v>5</v>
      </c>
      <c r="L7" s="409" t="s">
        <v>6</v>
      </c>
      <c r="M7" s="410" t="s">
        <v>7</v>
      </c>
    </row>
    <row r="8" spans="1:13">
      <c r="A8" s="1" t="s">
        <v>153</v>
      </c>
    </row>
    <row r="10" spans="1:13">
      <c r="A10" t="s">
        <v>154</v>
      </c>
    </row>
    <row r="11" spans="1:13">
      <c r="A11" t="s">
        <v>11</v>
      </c>
    </row>
    <row r="12" spans="1:13">
      <c r="A12" t="s">
        <v>155</v>
      </c>
    </row>
    <row r="13" spans="1:13">
      <c r="A13" t="s">
        <v>156</v>
      </c>
    </row>
    <row r="14" spans="1:13">
      <c r="A14" t="s">
        <v>157</v>
      </c>
    </row>
    <row r="16" spans="1:13">
      <c r="A16" s="1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140</v>
      </c>
    </row>
    <row r="20" spans="1:1">
      <c r="A20" t="s">
        <v>119</v>
      </c>
    </row>
    <row r="21" spans="1:1">
      <c r="A21" t="s">
        <v>161</v>
      </c>
    </row>
    <row r="23" spans="1:1">
      <c r="A23" s="1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1" spans="1:1">
      <c r="A31" s="1" t="s">
        <v>168</v>
      </c>
    </row>
    <row r="33" spans="1:1">
      <c r="A33" s="1" t="s">
        <v>169</v>
      </c>
    </row>
    <row r="34" spans="1:1">
      <c r="A34" t="s">
        <v>171</v>
      </c>
    </row>
    <row r="35" spans="1:1">
      <c r="A35" t="s">
        <v>170</v>
      </c>
    </row>
    <row r="36" spans="1:1">
      <c r="A36" t="s">
        <v>172</v>
      </c>
    </row>
    <row r="37" spans="1:1">
      <c r="A37" t="s">
        <v>173</v>
      </c>
    </row>
    <row r="39" spans="1:1">
      <c r="A39" s="1" t="s">
        <v>174</v>
      </c>
    </row>
    <row r="40" spans="1:1">
      <c r="A40" t="s">
        <v>175</v>
      </c>
    </row>
    <row r="41" spans="1:1">
      <c r="A41" t="s">
        <v>176</v>
      </c>
    </row>
    <row r="42" spans="1:1">
      <c r="A42" t="s">
        <v>178</v>
      </c>
    </row>
    <row r="43" spans="1:1">
      <c r="A43" t="s">
        <v>179</v>
      </c>
    </row>
    <row r="45" spans="1:1">
      <c r="A45" s="1" t="s">
        <v>185</v>
      </c>
    </row>
    <row r="47" spans="1:1">
      <c r="A47" s="1" t="s">
        <v>180</v>
      </c>
    </row>
    <row r="48" spans="1:1">
      <c r="A48" t="s">
        <v>181</v>
      </c>
    </row>
    <row r="49" spans="1:1">
      <c r="A49" t="s">
        <v>182</v>
      </c>
    </row>
    <row r="50" spans="1:1">
      <c r="A50" t="s">
        <v>183</v>
      </c>
    </row>
    <row r="51" spans="1:1">
      <c r="A51" t="s">
        <v>184</v>
      </c>
    </row>
    <row r="53" spans="1:1">
      <c r="A53" t="s">
        <v>119</v>
      </c>
    </row>
    <row r="54" spans="1:1">
      <c r="A54" t="s">
        <v>140</v>
      </c>
    </row>
    <row r="55" spans="1:1">
      <c r="A55" t="s">
        <v>161</v>
      </c>
    </row>
    <row r="58" spans="1:1">
      <c r="A58" s="1" t="s">
        <v>186</v>
      </c>
    </row>
    <row r="60" spans="1:1">
      <c r="A60" t="s">
        <v>187</v>
      </c>
    </row>
    <row r="61" spans="1:1">
      <c r="A61" t="s">
        <v>188</v>
      </c>
    </row>
    <row r="62" spans="1:1">
      <c r="A62" t="s">
        <v>189</v>
      </c>
    </row>
    <row r="63" spans="1:1">
      <c r="A63" t="s">
        <v>190</v>
      </c>
    </row>
  </sheetData>
  <mergeCells count="5">
    <mergeCell ref="B3:M3"/>
    <mergeCell ref="B4:D4"/>
    <mergeCell ref="E4:G4"/>
    <mergeCell ref="H4:J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Monthly Net Income Calculation</vt:lpstr>
      <vt:lpstr>Cost of Acq</vt:lpstr>
      <vt:lpstr>Tracking</vt:lpstr>
    </vt:vector>
  </TitlesOfParts>
  <Company>H Two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 Santone</dc:creator>
  <cp:lastModifiedBy>Microsoft Office User</cp:lastModifiedBy>
  <cp:lastPrinted>2014-01-06T01:38:15Z</cp:lastPrinted>
  <dcterms:created xsi:type="dcterms:W3CDTF">2013-06-13T16:29:38Z</dcterms:created>
  <dcterms:modified xsi:type="dcterms:W3CDTF">2021-09-10T11:12:51Z</dcterms:modified>
</cp:coreProperties>
</file>